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patrik.zobrist\TT2027\ZL\"/>
    </mc:Choice>
  </mc:AlternateContent>
  <xr:revisionPtr revIDLastSave="0" documentId="8_{31980E88-801E-47C4-A833-478B62FECC6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rfassungstabelle" sheetId="1" r:id="rId1"/>
    <sheet name="LISTE" sheetId="2" state="veryHidden" r:id="rId2"/>
    <sheet name="heure" sheetId="3" state="veryHidden" r:id="rId3"/>
    <sheet name="EXCEL ONLINE" sheetId="8" state="veryHidden" r:id="rId4"/>
  </sheets>
  <externalReferences>
    <externalReference r:id="rId5"/>
  </externalReferences>
  <definedNames>
    <definedName name="_xlnm._FilterDatabase" localSheetId="0" hidden="1">Erfassungstabelle!$A$3:$CA$4</definedName>
    <definedName name="_xlnm._FilterDatabase" localSheetId="1" hidden="1">LISTE!$A$1:$F$606</definedName>
    <definedName name="c_noms" hidden="1">LISTE!$A$2:$A$1136</definedName>
    <definedName name="DP_Alternative">LISTE!$R$2:$R$3</definedName>
    <definedName name="DP_Art">LISTE!$N$2:$N$4</definedName>
    <definedName name="DP_JUP">LISTE!$K$2:$K$4</definedName>
    <definedName name="DP_Qual">LISTE!$O$2:$O$14</definedName>
    <definedName name="DP_Rollmaterial">LISTE!$P$2:$P$8</definedName>
    <definedName name="DP_ZugNr">LISTE!$M$2:$M$3</definedName>
    <definedName name="DP_Zuteilung">LISTE!$L$2:$L$4</definedName>
    <definedName name="DP_ZuteilungStatus">LISTE!$Q$2:$Q$5</definedName>
    <definedName name="_xlnm.Print_Titles" localSheetId="0">Erfassungstabelle!$2:$3</definedName>
    <definedName name="heures">heure!$A$1:$B$2017</definedName>
    <definedName name="jfpl" localSheetId="3">[1]LISTE!$Q$7:$S$15</definedName>
    <definedName name="jfpl">LISTE!$Q$7:$S$22</definedName>
    <definedName name="kalendar" localSheetId="3">[1]LISTE!$T$2:$T$366</definedName>
    <definedName name="kalendar">LISTE!$T$2:$T$366</definedName>
    <definedName name="Langue" localSheetId="3">[1]LISTE!$AA$2:$AA$4</definedName>
    <definedName name="Langue">LISTE!$AA$2:$AA$4</definedName>
    <definedName name="ListeBP" localSheetId="3">OFFSET([1]LISTE!$A$1,1,0,COUNTA([1]LISTE!$A:$A)-1,5)</definedName>
    <definedName name="ListeBP">OFFSET(LISTE!$A$1,1,0,COUNTA(LISTE!$A:$A)-1,6)</definedName>
    <definedName name="ListeBPBez" localSheetId="3">OFFSET([1]LISTE!$A$1,1,0,COUNTA([1]LISTE!$A:$A)-1,1)</definedName>
    <definedName name="ListeBPBez">OFFSET(LISTE!$A$1,1,0,COUNTA(LISTE!$A:$A)-1,1)</definedName>
    <definedName name="ListeDEBI" localSheetId="3">OFFSET([1]LISTE!$H$1,1,0,COUNTA([1]LISTE!$H:$H)-1,1)</definedName>
    <definedName name="ListeDEBI">OFFSET(LISTE!$H$1,1,0,COUNTA(LISTE!$H:$H)-1,1)</definedName>
    <definedName name="Status" localSheetId="3">[1]LISTE!$Q$2:$Q$5</definedName>
    <definedName name="Tag" localSheetId="3">[1]LISTE!$U$2:$U$366</definedName>
    <definedName name="Tag">LISTE!$U$2:$U$366</definedName>
    <definedName name="Z_53388AB9_8B59_4A28_82C7_1ED867FCDCB0_.wvu.Cols" localSheetId="0" hidden="1">Erfassungstabelle!$C:$C,Erfassungstabelle!$BA:$BN,Erfassungstabelle!$BY:$XFD</definedName>
    <definedName name="Z_53388AB9_8B59_4A28_82C7_1ED867FCDCB0_.wvu.Cols" localSheetId="2" hidden="1">heure!$A:$B</definedName>
    <definedName name="Z_53388AB9_8B59_4A28_82C7_1ED867FCDCB0_.wvu.Cols" localSheetId="1" hidden="1">LISTE!$C:$D,LISTE!$H:$Y,LISTE!$AA:$CY</definedName>
    <definedName name="Z_53388AB9_8B59_4A28_82C7_1ED867FCDCB0_.wvu.FilterData" localSheetId="0" hidden="1">Erfassungstabelle!$A$3:$BW$3</definedName>
    <definedName name="Z_53388AB9_8B59_4A28_82C7_1ED867FCDCB0_.wvu.FilterData" localSheetId="1" hidden="1">LISTE!$A$1:$F$527</definedName>
    <definedName name="Z_53388AB9_8B59_4A28_82C7_1ED867FCDCB0_.wvu.PrintArea" localSheetId="0" hidden="1">Erfassungstabelle!$B$1:$AZ$4</definedName>
    <definedName name="Z_53388AB9_8B59_4A28_82C7_1ED867FCDCB0_.wvu.PrintTitles" localSheetId="0" hidden="1">Erfassungstabelle!$2:$3</definedName>
    <definedName name="Z_53388AB9_8B59_4A28_82C7_1ED867FCDCB0_.wvu.Rows" localSheetId="0" hidden="1">Erfassungstabelle!$5:$1048576,Erfassungstabelle!#REF!</definedName>
    <definedName name="Z_7A2FEC42_23AE_41F0_99FD_7080896BF682_.wvu.Cols" localSheetId="0" hidden="1">Erfassungstabelle!$C:$C,Erfassungstabelle!$BA:$BN,Erfassungstabelle!$BY:$XFD</definedName>
    <definedName name="Z_7A2FEC42_23AE_41F0_99FD_7080896BF682_.wvu.Cols" localSheetId="2" hidden="1">heure!$A:$B</definedName>
    <definedName name="Z_7A2FEC42_23AE_41F0_99FD_7080896BF682_.wvu.Cols" localSheetId="1" hidden="1">LISTE!$C:$D,LISTE!$H:$Y,LISTE!$AA:$CY</definedName>
    <definedName name="Z_7A2FEC42_23AE_41F0_99FD_7080896BF682_.wvu.FilterData" localSheetId="0" hidden="1">Erfassungstabelle!$A$3:$BW$3</definedName>
    <definedName name="Z_7A2FEC42_23AE_41F0_99FD_7080896BF682_.wvu.FilterData" localSheetId="1" hidden="1">LISTE!$A$1:$F$527</definedName>
    <definedName name="Z_7A2FEC42_23AE_41F0_99FD_7080896BF682_.wvu.PrintArea" localSheetId="0" hidden="1">Erfassungstabelle!$B$1:$AZ$4</definedName>
    <definedName name="Z_7A2FEC42_23AE_41F0_99FD_7080896BF682_.wvu.PrintTitles" localSheetId="0" hidden="1">Erfassungstabelle!$2:$3</definedName>
    <definedName name="Z_7A2FEC42_23AE_41F0_99FD_7080896BF682_.wvu.Rows" localSheetId="0" hidden="1">Erfassungstabelle!$5:$1048576,Erfassungstabelle!#REF!</definedName>
    <definedName name="Z_7CCD9251_51C6_4333_9DFC_F0E7E1657E02_.wvu.Cols" localSheetId="0" hidden="1">Erfassungstabelle!$C:$C,Erfassungstabelle!$BA:$BN,Erfassungstabelle!$BY:$XFD</definedName>
    <definedName name="Z_7CCD9251_51C6_4333_9DFC_F0E7E1657E02_.wvu.Cols" localSheetId="2" hidden="1">heure!$A:$B</definedName>
    <definedName name="Z_7CCD9251_51C6_4333_9DFC_F0E7E1657E02_.wvu.Cols" localSheetId="1" hidden="1">LISTE!$C:$D,LISTE!$H:$Y,LISTE!$AA:$CY</definedName>
    <definedName name="Z_7CCD9251_51C6_4333_9DFC_F0E7E1657E02_.wvu.FilterData" localSheetId="0" hidden="1">Erfassungstabelle!$A$3:$BW$3</definedName>
    <definedName name="Z_7CCD9251_51C6_4333_9DFC_F0E7E1657E02_.wvu.FilterData" localSheetId="1" hidden="1">LISTE!$A$1:$F$527</definedName>
    <definedName name="Z_7CCD9251_51C6_4333_9DFC_F0E7E1657E02_.wvu.PrintArea" localSheetId="0" hidden="1">Erfassungstabelle!$B$1:$AZ$4</definedName>
    <definedName name="Z_7CCD9251_51C6_4333_9DFC_F0E7E1657E02_.wvu.PrintTitles" localSheetId="0" hidden="1">Erfassungstabelle!$2:$3</definedName>
    <definedName name="Z_7CCD9251_51C6_4333_9DFC_F0E7E1657E02_.wvu.Rows" localSheetId="0" hidden="1">Erfassungstabelle!$5:$1048576,Erfassungstabelle!#REF!</definedName>
    <definedName name="Z_B5BB30FC_DC11_453A_BC86_9734CB43BB67_.wvu.Cols" localSheetId="0" hidden="1">Erfassungstabelle!$C:$C,Erfassungstabelle!$BA:$BN,Erfassungstabelle!$BY:$XFD</definedName>
    <definedName name="Z_B5BB30FC_DC11_453A_BC86_9734CB43BB67_.wvu.Cols" localSheetId="2" hidden="1">heure!$A:$B</definedName>
    <definedName name="Z_B5BB30FC_DC11_453A_BC86_9734CB43BB67_.wvu.Cols" localSheetId="1" hidden="1">LISTE!$C:$D,LISTE!$H:$Y,LISTE!$AA:$CY</definedName>
    <definedName name="Z_B5BB30FC_DC11_453A_BC86_9734CB43BB67_.wvu.FilterData" localSheetId="0" hidden="1">Erfassungstabelle!$A$3:$BW$3</definedName>
    <definedName name="Z_B5BB30FC_DC11_453A_BC86_9734CB43BB67_.wvu.FilterData" localSheetId="1" hidden="1">LISTE!$A$1:$F$527</definedName>
    <definedName name="Z_B5BB30FC_DC11_453A_BC86_9734CB43BB67_.wvu.PrintArea" localSheetId="0" hidden="1">Erfassungstabelle!$B$1:$AZ$4</definedName>
    <definedName name="Z_B5BB30FC_DC11_453A_BC86_9734CB43BB67_.wvu.PrintTitles" localSheetId="0" hidden="1">Erfassungstabelle!$2:$3</definedName>
    <definedName name="Z_B5BB30FC_DC11_453A_BC86_9734CB43BB67_.wvu.Rows" localSheetId="0" hidden="1">Erfassungstabelle!$5:$1048576,Erfassungstabelle!#REF!</definedName>
    <definedName name="Zuteilung" localSheetId="3">[1]LISTE!$L$2:$L$4</definedName>
  </definedNames>
  <calcPr calcId="191029"/>
  <customWorkbookViews>
    <customWorkbookView name="Kilchoer Nicolas  - Affichage personnalisé" guid="{7CCD9251-51C6-4333-9DFC-F0E7E1657E02}" mergeInterval="0" personalView="1" maximized="1" xWindow="2869" yWindow="-11" windowWidth="2902" windowHeight="1762" activeSheetId="1"/>
    <customWorkbookView name="Kilchoer Nicolas (I-FN-VT-TV) - Affichage personnalisé" guid="{53388AB9-8B59-4A28-82C7-1ED867FCDCB0}" mergeInterval="0" personalView="1" maximized="1" xWindow="-11" yWindow="-11" windowWidth="1942" windowHeight="1042" activeSheetId="1"/>
    <customWorkbookView name="u132525 - Affichage personnalisé" guid="{B5BB30FC-DC11-453A-BC86-9734CB43BB67}" mergeInterval="0" personalView="1" maximized="1" windowWidth="1920" windowHeight="937" tabRatio="280" activeSheetId="1"/>
    <customWorkbookView name="Göldi Hansueli (IT-SWE-TF-TS3) - Persönliche Ansicht" guid="{7A2FEC42-23AE-41F0-99FD-7080896BF682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AY5" i="1" l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104" i="1"/>
  <c r="AY4" i="1"/>
  <c r="CG6" i="1" l="1"/>
  <c r="CI6" i="1" s="1"/>
  <c r="CF6" i="1" s="1"/>
  <c r="CH6" i="1"/>
  <c r="CG7" i="1"/>
  <c r="CH7" i="1"/>
  <c r="CI7" i="1"/>
  <c r="CF7" i="1" s="1"/>
  <c r="CG8" i="1"/>
  <c r="CI8" i="1" s="1"/>
  <c r="CF8" i="1" s="1"/>
  <c r="CH8" i="1"/>
  <c r="CG9" i="1"/>
  <c r="CH9" i="1"/>
  <c r="CI9" i="1"/>
  <c r="CF9" i="1" s="1"/>
  <c r="CG10" i="1"/>
  <c r="CI10" i="1" s="1"/>
  <c r="CF10" i="1" s="1"/>
  <c r="CH10" i="1"/>
  <c r="CG11" i="1"/>
  <c r="CH11" i="1"/>
  <c r="CI11" i="1"/>
  <c r="CF11" i="1" s="1"/>
  <c r="CG12" i="1"/>
  <c r="CI12" i="1" s="1"/>
  <c r="CF12" i="1" s="1"/>
  <c r="CH12" i="1"/>
  <c r="CG13" i="1"/>
  <c r="CH13" i="1"/>
  <c r="CI13" i="1"/>
  <c r="CF13" i="1" s="1"/>
  <c r="CG14" i="1"/>
  <c r="CI14" i="1" s="1"/>
  <c r="CF14" i="1" s="1"/>
  <c r="CH14" i="1"/>
  <c r="CG15" i="1"/>
  <c r="CH15" i="1"/>
  <c r="CI15" i="1"/>
  <c r="CF15" i="1" s="1"/>
  <c r="CG16" i="1"/>
  <c r="CI16" i="1" s="1"/>
  <c r="CF16" i="1" s="1"/>
  <c r="CH16" i="1"/>
  <c r="CG17" i="1"/>
  <c r="CH17" i="1"/>
  <c r="CI17" i="1"/>
  <c r="CF17" i="1" s="1"/>
  <c r="CG18" i="1"/>
  <c r="CI18" i="1" s="1"/>
  <c r="CF18" i="1" s="1"/>
  <c r="CH18" i="1"/>
  <c r="CG19" i="1"/>
  <c r="CH19" i="1"/>
  <c r="CI19" i="1"/>
  <c r="CF19" i="1" s="1"/>
  <c r="CG20" i="1"/>
  <c r="CI20" i="1" s="1"/>
  <c r="CF20" i="1" s="1"/>
  <c r="CH20" i="1"/>
  <c r="CG21" i="1"/>
  <c r="CH21" i="1"/>
  <c r="CI21" i="1"/>
  <c r="CF21" i="1" s="1"/>
  <c r="CG22" i="1"/>
  <c r="CI22" i="1" s="1"/>
  <c r="CF22" i="1" s="1"/>
  <c r="CH22" i="1"/>
  <c r="CG23" i="1"/>
  <c r="CH23" i="1"/>
  <c r="CI23" i="1"/>
  <c r="CF23" i="1" s="1"/>
  <c r="CG24" i="1"/>
  <c r="CI24" i="1" s="1"/>
  <c r="CF24" i="1" s="1"/>
  <c r="CH24" i="1"/>
  <c r="CG25" i="1"/>
  <c r="CH25" i="1"/>
  <c r="CI25" i="1"/>
  <c r="CF25" i="1" s="1"/>
  <c r="CG26" i="1"/>
  <c r="CI26" i="1" s="1"/>
  <c r="CF26" i="1" s="1"/>
  <c r="CH26" i="1"/>
  <c r="CG27" i="1"/>
  <c r="CH27" i="1"/>
  <c r="CI27" i="1"/>
  <c r="CF27" i="1" s="1"/>
  <c r="CG28" i="1"/>
  <c r="CI28" i="1" s="1"/>
  <c r="CF28" i="1" s="1"/>
  <c r="CH28" i="1"/>
  <c r="CG29" i="1"/>
  <c r="CH29" i="1"/>
  <c r="CI29" i="1"/>
  <c r="CF29" i="1" s="1"/>
  <c r="CG30" i="1"/>
  <c r="CI30" i="1" s="1"/>
  <c r="CF30" i="1" s="1"/>
  <c r="CH30" i="1"/>
  <c r="CG31" i="1"/>
  <c r="CH31" i="1"/>
  <c r="CI31" i="1"/>
  <c r="CF31" i="1" s="1"/>
  <c r="CG32" i="1"/>
  <c r="CI32" i="1" s="1"/>
  <c r="CF32" i="1" s="1"/>
  <c r="CH32" i="1"/>
  <c r="CG33" i="1"/>
  <c r="CH33" i="1"/>
  <c r="CI33" i="1"/>
  <c r="CF33" i="1" s="1"/>
  <c r="CG34" i="1"/>
  <c r="CI34" i="1" s="1"/>
  <c r="CF34" i="1" s="1"/>
  <c r="CH34" i="1"/>
  <c r="CG35" i="1"/>
  <c r="CH35" i="1"/>
  <c r="CI35" i="1"/>
  <c r="CF35" i="1" s="1"/>
  <c r="CG36" i="1"/>
  <c r="CI36" i="1" s="1"/>
  <c r="CF36" i="1" s="1"/>
  <c r="CH36" i="1"/>
  <c r="CG37" i="1"/>
  <c r="CH37" i="1"/>
  <c r="CI37" i="1"/>
  <c r="CF37" i="1" s="1"/>
  <c r="CG38" i="1"/>
  <c r="CI38" i="1" s="1"/>
  <c r="CF38" i="1" s="1"/>
  <c r="CH38" i="1"/>
  <c r="CG39" i="1"/>
  <c r="CH39" i="1"/>
  <c r="CI39" i="1"/>
  <c r="CF39" i="1" s="1"/>
  <c r="CG40" i="1"/>
  <c r="CI40" i="1" s="1"/>
  <c r="CF40" i="1" s="1"/>
  <c r="CH40" i="1"/>
  <c r="CG41" i="1"/>
  <c r="CH41" i="1"/>
  <c r="CI41" i="1"/>
  <c r="CF41" i="1" s="1"/>
  <c r="CG42" i="1"/>
  <c r="CI42" i="1" s="1"/>
  <c r="CF42" i="1" s="1"/>
  <c r="CH42" i="1"/>
  <c r="CG43" i="1"/>
  <c r="CH43" i="1"/>
  <c r="CI43" i="1"/>
  <c r="CF43" i="1" s="1"/>
  <c r="CG44" i="1"/>
  <c r="CI44" i="1" s="1"/>
  <c r="CF44" i="1" s="1"/>
  <c r="CH44" i="1"/>
  <c r="CG45" i="1"/>
  <c r="CH45" i="1"/>
  <c r="CI45" i="1"/>
  <c r="CF45" i="1" s="1"/>
  <c r="CG46" i="1"/>
  <c r="CI46" i="1" s="1"/>
  <c r="CF46" i="1" s="1"/>
  <c r="CH46" i="1"/>
  <c r="CG47" i="1"/>
  <c r="CH47" i="1"/>
  <c r="CI47" i="1"/>
  <c r="CF47" i="1" s="1"/>
  <c r="CG48" i="1"/>
  <c r="CI48" i="1" s="1"/>
  <c r="CF48" i="1" s="1"/>
  <c r="CH48" i="1"/>
  <c r="CG49" i="1"/>
  <c r="CH49" i="1"/>
  <c r="CI49" i="1"/>
  <c r="CF49" i="1" s="1"/>
  <c r="CG50" i="1"/>
  <c r="CI50" i="1" s="1"/>
  <c r="CF50" i="1" s="1"/>
  <c r="CH50" i="1"/>
  <c r="CG51" i="1"/>
  <c r="CH51" i="1"/>
  <c r="CI51" i="1"/>
  <c r="CF51" i="1" s="1"/>
  <c r="CG52" i="1"/>
  <c r="CI52" i="1" s="1"/>
  <c r="CF52" i="1" s="1"/>
  <c r="CH52" i="1"/>
  <c r="CG53" i="1"/>
  <c r="CI53" i="1" s="1"/>
  <c r="CF53" i="1" s="1"/>
  <c r="CH53" i="1"/>
  <c r="CG54" i="1"/>
  <c r="CI54" i="1" s="1"/>
  <c r="CF54" i="1" s="1"/>
  <c r="CH54" i="1"/>
  <c r="CG55" i="1"/>
  <c r="CH55" i="1"/>
  <c r="CI55" i="1"/>
  <c r="CF55" i="1" s="1"/>
  <c r="CG56" i="1"/>
  <c r="CI56" i="1" s="1"/>
  <c r="CF56" i="1" s="1"/>
  <c r="CH56" i="1"/>
  <c r="CG57" i="1"/>
  <c r="CH57" i="1"/>
  <c r="CI57" i="1"/>
  <c r="CF57" i="1" s="1"/>
  <c r="CG58" i="1"/>
  <c r="CI58" i="1" s="1"/>
  <c r="CF58" i="1" s="1"/>
  <c r="CH58" i="1"/>
  <c r="CG59" i="1"/>
  <c r="CI59" i="1" s="1"/>
  <c r="CF59" i="1" s="1"/>
  <c r="CH59" i="1"/>
  <c r="CG60" i="1"/>
  <c r="CI60" i="1" s="1"/>
  <c r="CF60" i="1" s="1"/>
  <c r="CH60" i="1"/>
  <c r="CG61" i="1"/>
  <c r="CI61" i="1" s="1"/>
  <c r="CF61" i="1" s="1"/>
  <c r="CH61" i="1"/>
  <c r="CG62" i="1"/>
  <c r="CI62" i="1" s="1"/>
  <c r="CF62" i="1" s="1"/>
  <c r="CH62" i="1"/>
  <c r="CG63" i="1"/>
  <c r="CH63" i="1"/>
  <c r="CI63" i="1"/>
  <c r="CF63" i="1" s="1"/>
  <c r="CG64" i="1"/>
  <c r="CI64" i="1" s="1"/>
  <c r="CF64" i="1" s="1"/>
  <c r="CH64" i="1"/>
  <c r="CG65" i="1"/>
  <c r="CH65" i="1"/>
  <c r="CI65" i="1"/>
  <c r="CF65" i="1" s="1"/>
  <c r="CG66" i="1"/>
  <c r="CI66" i="1" s="1"/>
  <c r="CF66" i="1" s="1"/>
  <c r="CH66" i="1"/>
  <c r="CG67" i="1"/>
  <c r="CI67" i="1" s="1"/>
  <c r="CF67" i="1" s="1"/>
  <c r="CH67" i="1"/>
  <c r="CG68" i="1"/>
  <c r="CI68" i="1" s="1"/>
  <c r="CF68" i="1" s="1"/>
  <c r="CH68" i="1"/>
  <c r="CG69" i="1"/>
  <c r="CI69" i="1" s="1"/>
  <c r="CF69" i="1" s="1"/>
  <c r="CH69" i="1"/>
  <c r="CG70" i="1"/>
  <c r="CI70" i="1" s="1"/>
  <c r="CF70" i="1" s="1"/>
  <c r="CH70" i="1"/>
  <c r="CG71" i="1"/>
  <c r="CH71" i="1"/>
  <c r="CI71" i="1"/>
  <c r="CF71" i="1" s="1"/>
  <c r="CG72" i="1"/>
  <c r="CI72" i="1" s="1"/>
  <c r="CF72" i="1" s="1"/>
  <c r="CH72" i="1"/>
  <c r="CG73" i="1"/>
  <c r="CH73" i="1"/>
  <c r="CI73" i="1"/>
  <c r="CF73" i="1" s="1"/>
  <c r="CG74" i="1"/>
  <c r="CI74" i="1" s="1"/>
  <c r="CF74" i="1" s="1"/>
  <c r="CH74" i="1"/>
  <c r="CG75" i="1"/>
  <c r="CH75" i="1"/>
  <c r="CI75" i="1"/>
  <c r="CF75" i="1" s="1"/>
  <c r="CG76" i="1"/>
  <c r="CI76" i="1" s="1"/>
  <c r="CF76" i="1" s="1"/>
  <c r="CH76" i="1"/>
  <c r="CG77" i="1"/>
  <c r="CI77" i="1" s="1"/>
  <c r="CF77" i="1" s="1"/>
  <c r="CH77" i="1"/>
  <c r="CG78" i="1"/>
  <c r="CI78" i="1" s="1"/>
  <c r="CF78" i="1" s="1"/>
  <c r="CH78" i="1"/>
  <c r="CG79" i="1"/>
  <c r="CI79" i="1" s="1"/>
  <c r="CF79" i="1" s="1"/>
  <c r="CH79" i="1"/>
  <c r="CG80" i="1"/>
  <c r="CI80" i="1" s="1"/>
  <c r="CF80" i="1" s="1"/>
  <c r="CH80" i="1"/>
  <c r="CG81" i="1"/>
  <c r="CH81" i="1"/>
  <c r="CI81" i="1"/>
  <c r="CF81" i="1" s="1"/>
  <c r="CG82" i="1"/>
  <c r="CI82" i="1" s="1"/>
  <c r="CF82" i="1" s="1"/>
  <c r="CH82" i="1"/>
  <c r="CG83" i="1"/>
  <c r="CI83" i="1" s="1"/>
  <c r="CF83" i="1" s="1"/>
  <c r="CH83" i="1"/>
  <c r="CG84" i="1"/>
  <c r="CI84" i="1" s="1"/>
  <c r="CF84" i="1" s="1"/>
  <c r="CH84" i="1"/>
  <c r="CG85" i="1"/>
  <c r="CI85" i="1" s="1"/>
  <c r="CF85" i="1" s="1"/>
  <c r="CH85" i="1"/>
  <c r="CG86" i="1"/>
  <c r="CI86" i="1" s="1"/>
  <c r="CF86" i="1" s="1"/>
  <c r="CH86" i="1"/>
  <c r="CG87" i="1"/>
  <c r="CH87" i="1"/>
  <c r="CI87" i="1"/>
  <c r="CF87" i="1" s="1"/>
  <c r="CG88" i="1"/>
  <c r="CI88" i="1" s="1"/>
  <c r="CF88" i="1" s="1"/>
  <c r="CH88" i="1"/>
  <c r="CG89" i="1"/>
  <c r="CH89" i="1"/>
  <c r="CI89" i="1"/>
  <c r="CF89" i="1" s="1"/>
  <c r="CG90" i="1"/>
  <c r="CI90" i="1" s="1"/>
  <c r="CF90" i="1" s="1"/>
  <c r="CH90" i="1"/>
  <c r="CG91" i="1"/>
  <c r="CH91" i="1"/>
  <c r="CI91" i="1"/>
  <c r="CF91" i="1" s="1"/>
  <c r="CG92" i="1"/>
  <c r="CI92" i="1" s="1"/>
  <c r="CF92" i="1" s="1"/>
  <c r="CH92" i="1"/>
  <c r="CG93" i="1"/>
  <c r="CI93" i="1" s="1"/>
  <c r="CF93" i="1" s="1"/>
  <c r="CH93" i="1"/>
  <c r="CG94" i="1"/>
  <c r="CI94" i="1" s="1"/>
  <c r="CF94" i="1" s="1"/>
  <c r="CH94" i="1"/>
  <c r="CG95" i="1"/>
  <c r="CI95" i="1" s="1"/>
  <c r="CF95" i="1" s="1"/>
  <c r="CH95" i="1"/>
  <c r="CG96" i="1"/>
  <c r="CI96" i="1" s="1"/>
  <c r="CF96" i="1" s="1"/>
  <c r="CH96" i="1"/>
  <c r="CG97" i="1"/>
  <c r="CH97" i="1"/>
  <c r="CI97" i="1"/>
  <c r="CF97" i="1" s="1"/>
  <c r="CG98" i="1"/>
  <c r="CI98" i="1" s="1"/>
  <c r="CF98" i="1" s="1"/>
  <c r="CH98" i="1"/>
  <c r="CG99" i="1"/>
  <c r="CI99" i="1" s="1"/>
  <c r="CF99" i="1" s="1"/>
  <c r="CH99" i="1"/>
  <c r="CG100" i="1"/>
  <c r="CI100" i="1" s="1"/>
  <c r="CF100" i="1" s="1"/>
  <c r="CH100" i="1"/>
  <c r="CG101" i="1"/>
  <c r="CI101" i="1" s="1"/>
  <c r="CF101" i="1" s="1"/>
  <c r="CH101" i="1"/>
  <c r="CG102" i="1"/>
  <c r="CI102" i="1" s="1"/>
  <c r="CF102" i="1" s="1"/>
  <c r="CH102" i="1"/>
  <c r="CG103" i="1"/>
  <c r="CH103" i="1"/>
  <c r="CI103" i="1"/>
  <c r="CF103" i="1" s="1"/>
  <c r="CG104" i="1"/>
  <c r="CI104" i="1" s="1"/>
  <c r="CF104" i="1" s="1"/>
  <c r="CH104" i="1"/>
  <c r="CG105" i="1"/>
  <c r="CH105" i="1"/>
  <c r="CI105" i="1"/>
  <c r="CF105" i="1" s="1"/>
  <c r="CG106" i="1"/>
  <c r="CI106" i="1" s="1"/>
  <c r="CF106" i="1" s="1"/>
  <c r="CH106" i="1"/>
  <c r="CG107" i="1"/>
  <c r="CH107" i="1"/>
  <c r="CI107" i="1"/>
  <c r="CF107" i="1" s="1"/>
  <c r="CG108" i="1"/>
  <c r="CI108" i="1" s="1"/>
  <c r="CF108" i="1" s="1"/>
  <c r="CH108" i="1"/>
  <c r="CG109" i="1"/>
  <c r="CI109" i="1" s="1"/>
  <c r="CF109" i="1" s="1"/>
  <c r="CH109" i="1"/>
  <c r="CG110" i="1"/>
  <c r="CI110" i="1" s="1"/>
  <c r="CF110" i="1" s="1"/>
  <c r="CH110" i="1"/>
  <c r="CG111" i="1"/>
  <c r="CI111" i="1" s="1"/>
  <c r="CF111" i="1" s="1"/>
  <c r="CH111" i="1"/>
  <c r="CG112" i="1"/>
  <c r="CI112" i="1" s="1"/>
  <c r="CF112" i="1" s="1"/>
  <c r="CH112" i="1"/>
  <c r="CG113" i="1"/>
  <c r="CH113" i="1"/>
  <c r="CI113" i="1"/>
  <c r="CF113" i="1" s="1"/>
  <c r="CG114" i="1"/>
  <c r="CI114" i="1" s="1"/>
  <c r="CF114" i="1" s="1"/>
  <c r="CH114" i="1"/>
  <c r="CG115" i="1"/>
  <c r="CI115" i="1" s="1"/>
  <c r="CF115" i="1" s="1"/>
  <c r="CH115" i="1"/>
  <c r="CG116" i="1"/>
  <c r="CI116" i="1" s="1"/>
  <c r="CF116" i="1" s="1"/>
  <c r="CH116" i="1"/>
  <c r="CG117" i="1"/>
  <c r="CI117" i="1" s="1"/>
  <c r="CF117" i="1" s="1"/>
  <c r="CH117" i="1"/>
  <c r="CG118" i="1"/>
  <c r="CI118" i="1" s="1"/>
  <c r="CF118" i="1" s="1"/>
  <c r="CH118" i="1"/>
  <c r="CG119" i="1"/>
  <c r="CH119" i="1"/>
  <c r="CI119" i="1"/>
  <c r="CF119" i="1" s="1"/>
  <c r="CG120" i="1"/>
  <c r="CI120" i="1" s="1"/>
  <c r="CF120" i="1" s="1"/>
  <c r="CH120" i="1"/>
  <c r="CG121" i="1"/>
  <c r="CH121" i="1"/>
  <c r="CI121" i="1"/>
  <c r="CF121" i="1" s="1"/>
  <c r="CG122" i="1"/>
  <c r="CI122" i="1" s="1"/>
  <c r="CF122" i="1" s="1"/>
  <c r="CH122" i="1"/>
  <c r="CG123" i="1"/>
  <c r="CH123" i="1"/>
  <c r="CI123" i="1"/>
  <c r="CF123" i="1" s="1"/>
  <c r="CG124" i="1"/>
  <c r="CI124" i="1" s="1"/>
  <c r="CF124" i="1" s="1"/>
  <c r="CH124" i="1"/>
  <c r="CG125" i="1"/>
  <c r="CI125" i="1" s="1"/>
  <c r="CF125" i="1" s="1"/>
  <c r="CH125" i="1"/>
  <c r="CG126" i="1"/>
  <c r="CI126" i="1" s="1"/>
  <c r="CF126" i="1" s="1"/>
  <c r="CH126" i="1"/>
  <c r="CG127" i="1"/>
  <c r="CI127" i="1" s="1"/>
  <c r="CF127" i="1" s="1"/>
  <c r="CH127" i="1"/>
  <c r="CG128" i="1"/>
  <c r="CI128" i="1" s="1"/>
  <c r="CF128" i="1" s="1"/>
  <c r="CH128" i="1"/>
  <c r="CG129" i="1"/>
  <c r="CH129" i="1"/>
  <c r="CI129" i="1"/>
  <c r="CF129" i="1" s="1"/>
  <c r="CG130" i="1"/>
  <c r="CI130" i="1" s="1"/>
  <c r="CF130" i="1" s="1"/>
  <c r="CH130" i="1"/>
  <c r="CG131" i="1"/>
  <c r="CI131" i="1" s="1"/>
  <c r="CF131" i="1" s="1"/>
  <c r="CH131" i="1"/>
  <c r="CG132" i="1"/>
  <c r="CI132" i="1" s="1"/>
  <c r="CF132" i="1" s="1"/>
  <c r="CH132" i="1"/>
  <c r="CG133" i="1"/>
  <c r="CI133" i="1" s="1"/>
  <c r="CF133" i="1" s="1"/>
  <c r="CH133" i="1"/>
  <c r="CG134" i="1"/>
  <c r="CI134" i="1" s="1"/>
  <c r="CF134" i="1" s="1"/>
  <c r="CH134" i="1"/>
  <c r="CG135" i="1"/>
  <c r="CH135" i="1"/>
  <c r="CI135" i="1"/>
  <c r="CF135" i="1" s="1"/>
  <c r="CG136" i="1"/>
  <c r="CI136" i="1" s="1"/>
  <c r="CF136" i="1" s="1"/>
  <c r="CH136" i="1"/>
  <c r="CG137" i="1"/>
  <c r="CH137" i="1"/>
  <c r="CI137" i="1"/>
  <c r="CF137" i="1" s="1"/>
  <c r="CG138" i="1"/>
  <c r="CI138" i="1" s="1"/>
  <c r="CF138" i="1" s="1"/>
  <c r="CH138" i="1"/>
  <c r="CG139" i="1"/>
  <c r="CH139" i="1"/>
  <c r="CI139" i="1"/>
  <c r="CF139" i="1" s="1"/>
  <c r="CG140" i="1"/>
  <c r="CI140" i="1" s="1"/>
  <c r="CF140" i="1" s="1"/>
  <c r="CH140" i="1"/>
  <c r="CG141" i="1"/>
  <c r="CI141" i="1" s="1"/>
  <c r="CF141" i="1" s="1"/>
  <c r="CH141" i="1"/>
  <c r="CG142" i="1"/>
  <c r="CI142" i="1" s="1"/>
  <c r="CF142" i="1" s="1"/>
  <c r="CH142" i="1"/>
  <c r="CG143" i="1"/>
  <c r="CI143" i="1" s="1"/>
  <c r="CF143" i="1" s="1"/>
  <c r="CH143" i="1"/>
  <c r="CG144" i="1"/>
  <c r="CI144" i="1" s="1"/>
  <c r="CF144" i="1" s="1"/>
  <c r="CH144" i="1"/>
  <c r="CG145" i="1"/>
  <c r="CH145" i="1"/>
  <c r="CI145" i="1"/>
  <c r="CF145" i="1" s="1"/>
  <c r="CG146" i="1"/>
  <c r="CI146" i="1" s="1"/>
  <c r="CF146" i="1" s="1"/>
  <c r="CH146" i="1"/>
  <c r="CG147" i="1"/>
  <c r="CI147" i="1" s="1"/>
  <c r="CF147" i="1" s="1"/>
  <c r="CH147" i="1"/>
  <c r="CG148" i="1"/>
  <c r="CI148" i="1" s="1"/>
  <c r="CF148" i="1" s="1"/>
  <c r="CH148" i="1"/>
  <c r="CG149" i="1"/>
  <c r="CI149" i="1" s="1"/>
  <c r="CF149" i="1" s="1"/>
  <c r="CH149" i="1"/>
  <c r="CG150" i="1"/>
  <c r="CI150" i="1" s="1"/>
  <c r="CF150" i="1" s="1"/>
  <c r="CH150" i="1"/>
  <c r="CG151" i="1"/>
  <c r="CH151" i="1"/>
  <c r="CI151" i="1"/>
  <c r="CF151" i="1" s="1"/>
  <c r="CG152" i="1"/>
  <c r="CI152" i="1" s="1"/>
  <c r="CF152" i="1" s="1"/>
  <c r="CH152" i="1"/>
  <c r="CG153" i="1"/>
  <c r="CH153" i="1"/>
  <c r="CI153" i="1"/>
  <c r="CF153" i="1" s="1"/>
  <c r="CG154" i="1"/>
  <c r="CI154" i="1" s="1"/>
  <c r="CF154" i="1" s="1"/>
  <c r="CH154" i="1"/>
  <c r="CG155" i="1"/>
  <c r="CH155" i="1"/>
  <c r="CI155" i="1"/>
  <c r="CF155" i="1" s="1"/>
  <c r="CG156" i="1"/>
  <c r="CI156" i="1" s="1"/>
  <c r="CF156" i="1" s="1"/>
  <c r="CH156" i="1"/>
  <c r="CG157" i="1"/>
  <c r="CI157" i="1" s="1"/>
  <c r="CF157" i="1" s="1"/>
  <c r="CH157" i="1"/>
  <c r="CG158" i="1"/>
  <c r="CI158" i="1" s="1"/>
  <c r="CF158" i="1" s="1"/>
  <c r="CH158" i="1"/>
  <c r="CG159" i="1"/>
  <c r="CI159" i="1" s="1"/>
  <c r="CF159" i="1" s="1"/>
  <c r="CH159" i="1"/>
  <c r="CG160" i="1"/>
  <c r="CI160" i="1" s="1"/>
  <c r="CF160" i="1" s="1"/>
  <c r="CH160" i="1"/>
  <c r="CG161" i="1"/>
  <c r="CH161" i="1"/>
  <c r="CI161" i="1"/>
  <c r="CF161" i="1" s="1"/>
  <c r="CG162" i="1"/>
  <c r="CI162" i="1" s="1"/>
  <c r="CF162" i="1" s="1"/>
  <c r="CH162" i="1"/>
  <c r="CG163" i="1"/>
  <c r="CI163" i="1" s="1"/>
  <c r="CF163" i="1" s="1"/>
  <c r="CH163" i="1"/>
  <c r="CG164" i="1"/>
  <c r="CI164" i="1" s="1"/>
  <c r="CF164" i="1" s="1"/>
  <c r="CH164" i="1"/>
  <c r="CG165" i="1"/>
  <c r="CI165" i="1" s="1"/>
  <c r="CF165" i="1" s="1"/>
  <c r="CH165" i="1"/>
  <c r="CG166" i="1"/>
  <c r="CI166" i="1" s="1"/>
  <c r="CF166" i="1" s="1"/>
  <c r="CH166" i="1"/>
  <c r="CG167" i="1"/>
  <c r="CH167" i="1"/>
  <c r="CI167" i="1"/>
  <c r="CF167" i="1" s="1"/>
  <c r="CG168" i="1"/>
  <c r="CI168" i="1" s="1"/>
  <c r="CF168" i="1" s="1"/>
  <c r="CH168" i="1"/>
  <c r="CG169" i="1"/>
  <c r="CH169" i="1"/>
  <c r="CI169" i="1"/>
  <c r="CF169" i="1" s="1"/>
  <c r="CG170" i="1"/>
  <c r="CI170" i="1" s="1"/>
  <c r="CF170" i="1" s="1"/>
  <c r="CH170" i="1"/>
  <c r="CG171" i="1"/>
  <c r="CI171" i="1" s="1"/>
  <c r="CF171" i="1" s="1"/>
  <c r="CH171" i="1"/>
  <c r="CG172" i="1"/>
  <c r="CI172" i="1" s="1"/>
  <c r="CF172" i="1" s="1"/>
  <c r="CH172" i="1"/>
  <c r="CG173" i="1"/>
  <c r="CI173" i="1" s="1"/>
  <c r="CF173" i="1" s="1"/>
  <c r="CH173" i="1"/>
  <c r="CG174" i="1"/>
  <c r="CI174" i="1" s="1"/>
  <c r="CF174" i="1" s="1"/>
  <c r="CH174" i="1"/>
  <c r="CG175" i="1"/>
  <c r="CI175" i="1" s="1"/>
  <c r="CF175" i="1" s="1"/>
  <c r="CH175" i="1"/>
  <c r="CG176" i="1"/>
  <c r="CH176" i="1"/>
  <c r="CI176" i="1"/>
  <c r="CF176" i="1" s="1"/>
  <c r="CG177" i="1"/>
  <c r="CI177" i="1" s="1"/>
  <c r="CF177" i="1" s="1"/>
  <c r="CH177" i="1"/>
  <c r="CG178" i="1"/>
  <c r="CH178" i="1"/>
  <c r="CI178" i="1"/>
  <c r="CF178" i="1" s="1"/>
  <c r="CG179" i="1"/>
  <c r="CI179" i="1" s="1"/>
  <c r="CF179" i="1" s="1"/>
  <c r="CH179" i="1"/>
  <c r="CF180" i="1"/>
  <c r="CG180" i="1"/>
  <c r="CH180" i="1"/>
  <c r="CI180" i="1"/>
  <c r="CF181" i="1"/>
  <c r="CG181" i="1"/>
  <c r="CI181" i="1" s="1"/>
  <c r="CH181" i="1"/>
  <c r="CF182" i="1"/>
  <c r="CG182" i="1"/>
  <c r="CH182" i="1"/>
  <c r="CI182" i="1"/>
  <c r="CG183" i="1"/>
  <c r="CI183" i="1" s="1"/>
  <c r="CF183" i="1" s="1"/>
  <c r="CH183" i="1"/>
  <c r="CF184" i="1"/>
  <c r="CG184" i="1"/>
  <c r="CH184" i="1"/>
  <c r="CI184" i="1"/>
  <c r="CG185" i="1"/>
  <c r="CI185" i="1" s="1"/>
  <c r="CF185" i="1" s="1"/>
  <c r="CH185" i="1"/>
  <c r="CG186" i="1"/>
  <c r="CH186" i="1"/>
  <c r="CI186" i="1"/>
  <c r="CF186" i="1" s="1"/>
  <c r="CF187" i="1"/>
  <c r="CG187" i="1"/>
  <c r="CI187" i="1" s="1"/>
  <c r="CH187" i="1"/>
  <c r="CG188" i="1"/>
  <c r="CH188" i="1"/>
  <c r="CI188" i="1"/>
  <c r="CF188" i="1" s="1"/>
  <c r="CF189" i="1"/>
  <c r="CG189" i="1"/>
  <c r="CI189" i="1" s="1"/>
  <c r="CH189" i="1"/>
  <c r="CG190" i="1"/>
  <c r="CH190" i="1"/>
  <c r="CI190" i="1"/>
  <c r="CF190" i="1" s="1"/>
  <c r="CF191" i="1"/>
  <c r="CG191" i="1"/>
  <c r="CI191" i="1" s="1"/>
  <c r="CH191" i="1"/>
  <c r="CG192" i="1"/>
  <c r="CH192" i="1"/>
  <c r="CI192" i="1"/>
  <c r="CF192" i="1" s="1"/>
  <c r="CG193" i="1"/>
  <c r="CI193" i="1" s="1"/>
  <c r="CF193" i="1" s="1"/>
  <c r="CH193" i="1"/>
  <c r="CG194" i="1"/>
  <c r="CH194" i="1"/>
  <c r="CI194" i="1"/>
  <c r="CF194" i="1" s="1"/>
  <c r="CG195" i="1"/>
  <c r="CI195" i="1" s="1"/>
  <c r="CF195" i="1" s="1"/>
  <c r="CH195" i="1"/>
  <c r="CF196" i="1"/>
  <c r="CG196" i="1"/>
  <c r="CH196" i="1"/>
  <c r="CI196" i="1"/>
  <c r="CF197" i="1"/>
  <c r="CG197" i="1"/>
  <c r="CI197" i="1" s="1"/>
  <c r="CH197" i="1"/>
  <c r="CF198" i="1"/>
  <c r="CG198" i="1"/>
  <c r="CH198" i="1"/>
  <c r="CI198" i="1"/>
  <c r="CG199" i="1"/>
  <c r="CI199" i="1" s="1"/>
  <c r="CF199" i="1" s="1"/>
  <c r="CH199" i="1"/>
  <c r="CF200" i="1"/>
  <c r="CG200" i="1"/>
  <c r="CH200" i="1"/>
  <c r="CI200" i="1"/>
  <c r="CG201" i="1"/>
  <c r="CI201" i="1" s="1"/>
  <c r="CF201" i="1" s="1"/>
  <c r="CH201" i="1"/>
  <c r="CG202" i="1"/>
  <c r="CH202" i="1"/>
  <c r="CI202" i="1"/>
  <c r="CF202" i="1" s="1"/>
  <c r="CF203" i="1"/>
  <c r="CG203" i="1"/>
  <c r="CI203" i="1" s="1"/>
  <c r="CH203" i="1"/>
  <c r="CG204" i="1"/>
  <c r="CH204" i="1"/>
  <c r="CI204" i="1"/>
  <c r="CF204" i="1" s="1"/>
  <c r="CF205" i="1"/>
  <c r="CG205" i="1"/>
  <c r="CI205" i="1" s="1"/>
  <c r="CH205" i="1"/>
  <c r="CG206" i="1"/>
  <c r="CH206" i="1"/>
  <c r="CI206" i="1"/>
  <c r="CF206" i="1" s="1"/>
  <c r="CF207" i="1"/>
  <c r="CG207" i="1"/>
  <c r="CI207" i="1" s="1"/>
  <c r="CH207" i="1"/>
  <c r="CG208" i="1"/>
  <c r="CH208" i="1"/>
  <c r="CI208" i="1"/>
  <c r="CF208" i="1" s="1"/>
  <c r="CG209" i="1"/>
  <c r="CI209" i="1" s="1"/>
  <c r="CF209" i="1" s="1"/>
  <c r="CH209" i="1"/>
  <c r="CG210" i="1"/>
  <c r="CH210" i="1"/>
  <c r="CI210" i="1"/>
  <c r="CF210" i="1" s="1"/>
  <c r="CG211" i="1"/>
  <c r="CI211" i="1" s="1"/>
  <c r="CF211" i="1" s="1"/>
  <c r="CH211" i="1"/>
  <c r="CF212" i="1"/>
  <c r="CG212" i="1"/>
  <c r="CH212" i="1"/>
  <c r="CI212" i="1"/>
  <c r="CF213" i="1"/>
  <c r="CG213" i="1"/>
  <c r="CI213" i="1" s="1"/>
  <c r="CH213" i="1"/>
  <c r="CF214" i="1"/>
  <c r="CG214" i="1"/>
  <c r="CH214" i="1"/>
  <c r="CI214" i="1"/>
  <c r="CG215" i="1"/>
  <c r="CI215" i="1" s="1"/>
  <c r="CF215" i="1" s="1"/>
  <c r="CH215" i="1"/>
  <c r="CF216" i="1"/>
  <c r="CG216" i="1"/>
  <c r="CH216" i="1"/>
  <c r="CI216" i="1"/>
  <c r="CG217" i="1"/>
  <c r="CI217" i="1" s="1"/>
  <c r="CF217" i="1" s="1"/>
  <c r="CH217" i="1"/>
  <c r="CG218" i="1"/>
  <c r="CH218" i="1"/>
  <c r="CI218" i="1"/>
  <c r="CF218" i="1" s="1"/>
  <c r="CF219" i="1"/>
  <c r="CG219" i="1"/>
  <c r="CI219" i="1" s="1"/>
  <c r="CH219" i="1"/>
  <c r="CG220" i="1"/>
  <c r="CH220" i="1"/>
  <c r="CI220" i="1"/>
  <c r="CF220" i="1" s="1"/>
  <c r="CF221" i="1"/>
  <c r="CG221" i="1"/>
  <c r="CI221" i="1" s="1"/>
  <c r="CH221" i="1"/>
  <c r="CG222" i="1"/>
  <c r="CH222" i="1"/>
  <c r="CI222" i="1"/>
  <c r="CF222" i="1" s="1"/>
  <c r="CF223" i="1"/>
  <c r="CG223" i="1"/>
  <c r="CI223" i="1" s="1"/>
  <c r="CH223" i="1"/>
  <c r="CG224" i="1"/>
  <c r="CH224" i="1"/>
  <c r="CI224" i="1"/>
  <c r="CF224" i="1" s="1"/>
  <c r="CG225" i="1"/>
  <c r="CI225" i="1" s="1"/>
  <c r="CF225" i="1" s="1"/>
  <c r="CH225" i="1"/>
  <c r="CG226" i="1"/>
  <c r="CH226" i="1"/>
  <c r="CI226" i="1"/>
  <c r="CF226" i="1" s="1"/>
  <c r="CG227" i="1"/>
  <c r="CI227" i="1" s="1"/>
  <c r="CF227" i="1" s="1"/>
  <c r="CH227" i="1"/>
  <c r="CF228" i="1"/>
  <c r="CG228" i="1"/>
  <c r="CH228" i="1"/>
  <c r="CI228" i="1"/>
  <c r="CF229" i="1"/>
  <c r="CG229" i="1"/>
  <c r="CI229" i="1" s="1"/>
  <c r="CH229" i="1"/>
  <c r="CF230" i="1"/>
  <c r="CG230" i="1"/>
  <c r="CH230" i="1"/>
  <c r="CI230" i="1"/>
  <c r="CG231" i="1"/>
  <c r="CI231" i="1" s="1"/>
  <c r="CF231" i="1" s="1"/>
  <c r="CH231" i="1"/>
  <c r="CF232" i="1"/>
  <c r="CG232" i="1"/>
  <c r="CH232" i="1"/>
  <c r="CI232" i="1"/>
  <c r="CG233" i="1"/>
  <c r="CI233" i="1" s="1"/>
  <c r="CF233" i="1" s="1"/>
  <c r="CH233" i="1"/>
  <c r="CG234" i="1"/>
  <c r="CH234" i="1"/>
  <c r="CI234" i="1"/>
  <c r="CF234" i="1" s="1"/>
  <c r="CF235" i="1"/>
  <c r="CG235" i="1"/>
  <c r="CI235" i="1" s="1"/>
  <c r="CH235" i="1"/>
  <c r="CG236" i="1"/>
  <c r="CH236" i="1"/>
  <c r="CI236" i="1"/>
  <c r="CF236" i="1" s="1"/>
  <c r="CF237" i="1"/>
  <c r="CG237" i="1"/>
  <c r="CI237" i="1" s="1"/>
  <c r="CH237" i="1"/>
  <c r="CG238" i="1"/>
  <c r="CH238" i="1"/>
  <c r="CI238" i="1"/>
  <c r="CF238" i="1" s="1"/>
  <c r="CF239" i="1"/>
  <c r="CG239" i="1"/>
  <c r="CI239" i="1" s="1"/>
  <c r="CH239" i="1"/>
  <c r="CG240" i="1"/>
  <c r="CH240" i="1"/>
  <c r="CI240" i="1"/>
  <c r="CF240" i="1" s="1"/>
  <c r="CG241" i="1"/>
  <c r="CI241" i="1" s="1"/>
  <c r="CF241" i="1" s="1"/>
  <c r="CH241" i="1"/>
  <c r="CG242" i="1"/>
  <c r="CH242" i="1"/>
  <c r="CI242" i="1"/>
  <c r="CF242" i="1" s="1"/>
  <c r="CG243" i="1"/>
  <c r="CI243" i="1" s="1"/>
  <c r="CF243" i="1" s="1"/>
  <c r="CH243" i="1"/>
  <c r="CF244" i="1"/>
  <c r="CG244" i="1"/>
  <c r="CH244" i="1"/>
  <c r="CI244" i="1"/>
  <c r="CF245" i="1"/>
  <c r="CG245" i="1"/>
  <c r="CI245" i="1" s="1"/>
  <c r="CH245" i="1"/>
  <c r="CF246" i="1"/>
  <c r="CG246" i="1"/>
  <c r="CH246" i="1"/>
  <c r="CI246" i="1"/>
  <c r="CG247" i="1"/>
  <c r="CI247" i="1" s="1"/>
  <c r="CF247" i="1" s="1"/>
  <c r="CH247" i="1"/>
  <c r="CF248" i="1"/>
  <c r="CG248" i="1"/>
  <c r="CH248" i="1"/>
  <c r="CI248" i="1"/>
  <c r="CG249" i="1"/>
  <c r="CI249" i="1" s="1"/>
  <c r="CF249" i="1" s="1"/>
  <c r="CH249" i="1"/>
  <c r="CG250" i="1"/>
  <c r="CH250" i="1"/>
  <c r="CI250" i="1"/>
  <c r="CF250" i="1" s="1"/>
  <c r="CF251" i="1"/>
  <c r="CG251" i="1"/>
  <c r="CI251" i="1" s="1"/>
  <c r="CH251" i="1"/>
  <c r="CG252" i="1"/>
  <c r="CH252" i="1"/>
  <c r="CI252" i="1"/>
  <c r="CF252" i="1" s="1"/>
  <c r="CF253" i="1"/>
  <c r="CG253" i="1"/>
  <c r="CI253" i="1" s="1"/>
  <c r="CH253" i="1"/>
  <c r="CG254" i="1"/>
  <c r="CH254" i="1"/>
  <c r="CI254" i="1"/>
  <c r="CF254" i="1" s="1"/>
  <c r="CF255" i="1"/>
  <c r="CG255" i="1"/>
  <c r="CI255" i="1" s="1"/>
  <c r="CH255" i="1"/>
  <c r="CG256" i="1"/>
  <c r="CH256" i="1"/>
  <c r="CI256" i="1"/>
  <c r="CF256" i="1" s="1"/>
  <c r="CG257" i="1"/>
  <c r="CI257" i="1" s="1"/>
  <c r="CF257" i="1" s="1"/>
  <c r="CH257" i="1"/>
  <c r="CG258" i="1"/>
  <c r="CH258" i="1"/>
  <c r="CI258" i="1"/>
  <c r="CF258" i="1" s="1"/>
  <c r="CG259" i="1"/>
  <c r="CI259" i="1" s="1"/>
  <c r="CF259" i="1" s="1"/>
  <c r="CH259" i="1"/>
  <c r="CF260" i="1"/>
  <c r="CG260" i="1"/>
  <c r="CH260" i="1"/>
  <c r="CI260" i="1"/>
  <c r="CF261" i="1"/>
  <c r="CG261" i="1"/>
  <c r="CI261" i="1" s="1"/>
  <c r="CH261" i="1"/>
  <c r="CF262" i="1"/>
  <c r="CG262" i="1"/>
  <c r="CH262" i="1"/>
  <c r="CI262" i="1"/>
  <c r="CG263" i="1"/>
  <c r="CI263" i="1" s="1"/>
  <c r="CF263" i="1" s="1"/>
  <c r="CH263" i="1"/>
  <c r="CF264" i="1"/>
  <c r="CG264" i="1"/>
  <c r="CH264" i="1"/>
  <c r="CI264" i="1"/>
  <c r="CG265" i="1"/>
  <c r="CI265" i="1" s="1"/>
  <c r="CF265" i="1" s="1"/>
  <c r="CH265" i="1"/>
  <c r="CG266" i="1"/>
  <c r="CH266" i="1"/>
  <c r="CI266" i="1"/>
  <c r="CF266" i="1" s="1"/>
  <c r="CF267" i="1"/>
  <c r="CG267" i="1"/>
  <c r="CI267" i="1" s="1"/>
  <c r="CH267" i="1"/>
  <c r="CG268" i="1"/>
  <c r="CH268" i="1"/>
  <c r="CI268" i="1"/>
  <c r="CF268" i="1" s="1"/>
  <c r="CF269" i="1"/>
  <c r="CG269" i="1"/>
  <c r="CI269" i="1" s="1"/>
  <c r="CH269" i="1"/>
  <c r="CG270" i="1"/>
  <c r="CH270" i="1"/>
  <c r="CI270" i="1"/>
  <c r="CF270" i="1" s="1"/>
  <c r="CF271" i="1"/>
  <c r="CG271" i="1"/>
  <c r="CI271" i="1" s="1"/>
  <c r="CH271" i="1"/>
  <c r="CG272" i="1"/>
  <c r="CH272" i="1"/>
  <c r="CI272" i="1"/>
  <c r="CF272" i="1" s="1"/>
  <c r="CG273" i="1"/>
  <c r="CI273" i="1" s="1"/>
  <c r="CF273" i="1" s="1"/>
  <c r="CH273" i="1"/>
  <c r="CG274" i="1"/>
  <c r="CH274" i="1"/>
  <c r="CI274" i="1"/>
  <c r="CF274" i="1" s="1"/>
  <c r="CG275" i="1"/>
  <c r="CI275" i="1" s="1"/>
  <c r="CF275" i="1" s="1"/>
  <c r="CH275" i="1"/>
  <c r="CF276" i="1"/>
  <c r="CG276" i="1"/>
  <c r="CH276" i="1"/>
  <c r="CI276" i="1"/>
  <c r="CF277" i="1"/>
  <c r="CG277" i="1"/>
  <c r="CI277" i="1" s="1"/>
  <c r="CH277" i="1"/>
  <c r="CF278" i="1"/>
  <c r="CG278" i="1"/>
  <c r="CH278" i="1"/>
  <c r="CI278" i="1"/>
  <c r="CG279" i="1"/>
  <c r="CI279" i="1" s="1"/>
  <c r="CF279" i="1" s="1"/>
  <c r="CH279" i="1"/>
  <c r="CF280" i="1"/>
  <c r="CG280" i="1"/>
  <c r="CH280" i="1"/>
  <c r="CI280" i="1"/>
  <c r="CG281" i="1"/>
  <c r="CI281" i="1" s="1"/>
  <c r="CF281" i="1" s="1"/>
  <c r="CH281" i="1"/>
  <c r="CG282" i="1"/>
  <c r="CH282" i="1"/>
  <c r="CI282" i="1"/>
  <c r="CF282" i="1" s="1"/>
  <c r="CF283" i="1"/>
  <c r="CG283" i="1"/>
  <c r="CI283" i="1" s="1"/>
  <c r="CH283" i="1"/>
  <c r="CG284" i="1"/>
  <c r="CH284" i="1"/>
  <c r="CI284" i="1"/>
  <c r="CF284" i="1" s="1"/>
  <c r="CF285" i="1"/>
  <c r="CG285" i="1"/>
  <c r="CI285" i="1" s="1"/>
  <c r="CH285" i="1"/>
  <c r="CG286" i="1"/>
  <c r="CH286" i="1"/>
  <c r="CI286" i="1"/>
  <c r="CF286" i="1" s="1"/>
  <c r="CF287" i="1"/>
  <c r="CG287" i="1"/>
  <c r="CI287" i="1" s="1"/>
  <c r="CH287" i="1"/>
  <c r="CG288" i="1"/>
  <c r="CH288" i="1"/>
  <c r="CI288" i="1"/>
  <c r="CF288" i="1" s="1"/>
  <c r="CG289" i="1"/>
  <c r="CI289" i="1" s="1"/>
  <c r="CF289" i="1" s="1"/>
  <c r="CH289" i="1"/>
  <c r="CF290" i="1"/>
  <c r="CG290" i="1"/>
  <c r="CH290" i="1"/>
  <c r="CI290" i="1"/>
  <c r="CG291" i="1"/>
  <c r="CI291" i="1" s="1"/>
  <c r="CF291" i="1" s="1"/>
  <c r="CH291" i="1"/>
  <c r="CF292" i="1"/>
  <c r="CG292" i="1"/>
  <c r="CH292" i="1"/>
  <c r="CI292" i="1"/>
  <c r="CF293" i="1"/>
  <c r="CG293" i="1"/>
  <c r="CI293" i="1" s="1"/>
  <c r="CH293" i="1"/>
  <c r="CF294" i="1"/>
  <c r="CG294" i="1"/>
  <c r="CH294" i="1"/>
  <c r="CI294" i="1"/>
  <c r="CG295" i="1"/>
  <c r="CI295" i="1" s="1"/>
  <c r="CF295" i="1" s="1"/>
  <c r="CH295" i="1"/>
  <c r="CG296" i="1"/>
  <c r="CH296" i="1"/>
  <c r="CI296" i="1"/>
  <c r="CF296" i="1" s="1"/>
  <c r="CG297" i="1"/>
  <c r="CI297" i="1" s="1"/>
  <c r="CF297" i="1" s="1"/>
  <c r="CH297" i="1"/>
  <c r="CG298" i="1"/>
  <c r="CH298" i="1"/>
  <c r="CI298" i="1"/>
  <c r="CF298" i="1" s="1"/>
  <c r="CF299" i="1"/>
  <c r="CG299" i="1"/>
  <c r="CI299" i="1" s="1"/>
  <c r="CH299" i="1"/>
  <c r="CG300" i="1"/>
  <c r="CH300" i="1"/>
  <c r="CI300" i="1"/>
  <c r="CF300" i="1" s="1"/>
  <c r="CF301" i="1"/>
  <c r="CG301" i="1"/>
  <c r="CI301" i="1" s="1"/>
  <c r="CH301" i="1"/>
  <c r="CG302" i="1"/>
  <c r="CH302" i="1"/>
  <c r="CI302" i="1"/>
  <c r="CF302" i="1" s="1"/>
  <c r="CG303" i="1"/>
  <c r="CI303" i="1" s="1"/>
  <c r="CF303" i="1" s="1"/>
  <c r="CH303" i="1"/>
  <c r="CG304" i="1"/>
  <c r="CH304" i="1"/>
  <c r="CI304" i="1"/>
  <c r="CF304" i="1" s="1"/>
  <c r="CG305" i="1"/>
  <c r="CI305" i="1" s="1"/>
  <c r="CF305" i="1" s="1"/>
  <c r="CH305" i="1"/>
  <c r="CF306" i="1"/>
  <c r="CG306" i="1"/>
  <c r="CH306" i="1"/>
  <c r="CI306" i="1"/>
  <c r="CG307" i="1"/>
  <c r="CI307" i="1" s="1"/>
  <c r="CF307" i="1" s="1"/>
  <c r="CH307" i="1"/>
  <c r="CF308" i="1"/>
  <c r="CG308" i="1"/>
  <c r="CH308" i="1"/>
  <c r="CI308" i="1"/>
  <c r="CF309" i="1"/>
  <c r="CG309" i="1"/>
  <c r="CI309" i="1" s="1"/>
  <c r="CH309" i="1"/>
  <c r="CF310" i="1"/>
  <c r="CG310" i="1"/>
  <c r="CH310" i="1"/>
  <c r="CI310" i="1"/>
  <c r="CG311" i="1"/>
  <c r="CI311" i="1" s="1"/>
  <c r="CF311" i="1" s="1"/>
  <c r="CH311" i="1"/>
  <c r="CG312" i="1"/>
  <c r="CH312" i="1"/>
  <c r="CI312" i="1"/>
  <c r="CF312" i="1" s="1"/>
  <c r="CG313" i="1"/>
  <c r="CI313" i="1" s="1"/>
  <c r="CF313" i="1" s="1"/>
  <c r="CH313" i="1"/>
  <c r="CG314" i="1"/>
  <c r="CH314" i="1"/>
  <c r="CI314" i="1"/>
  <c r="CF314" i="1" s="1"/>
  <c r="CF315" i="1"/>
  <c r="CG315" i="1"/>
  <c r="CI315" i="1" s="1"/>
  <c r="CH315" i="1"/>
  <c r="CF316" i="1"/>
  <c r="CG316" i="1"/>
  <c r="CH316" i="1"/>
  <c r="CI316" i="1"/>
  <c r="CF317" i="1"/>
  <c r="CG317" i="1"/>
  <c r="CI317" i="1" s="1"/>
  <c r="CH317" i="1"/>
  <c r="CG318" i="1"/>
  <c r="CH318" i="1"/>
  <c r="CI318" i="1"/>
  <c r="CF318" i="1" s="1"/>
  <c r="CF319" i="1"/>
  <c r="CG319" i="1"/>
  <c r="CI319" i="1" s="1"/>
  <c r="CH319" i="1"/>
  <c r="CG320" i="1"/>
  <c r="CH320" i="1"/>
  <c r="CI320" i="1"/>
  <c r="CF320" i="1" s="1"/>
  <c r="CG321" i="1"/>
  <c r="CI321" i="1" s="1"/>
  <c r="CF321" i="1" s="1"/>
  <c r="CH321" i="1"/>
  <c r="CG322" i="1"/>
  <c r="CH322" i="1"/>
  <c r="CI322" i="1"/>
  <c r="CF322" i="1" s="1"/>
  <c r="CG323" i="1"/>
  <c r="CI323" i="1" s="1"/>
  <c r="CF323" i="1" s="1"/>
  <c r="CH323" i="1"/>
  <c r="CF324" i="1"/>
  <c r="CG324" i="1"/>
  <c r="CH324" i="1"/>
  <c r="CI324" i="1"/>
  <c r="CF325" i="1"/>
  <c r="CG325" i="1"/>
  <c r="CI325" i="1" s="1"/>
  <c r="CH325" i="1"/>
  <c r="CF326" i="1"/>
  <c r="CG326" i="1"/>
  <c r="CH326" i="1"/>
  <c r="CI326" i="1"/>
  <c r="CG327" i="1"/>
  <c r="CI327" i="1" s="1"/>
  <c r="CF327" i="1" s="1"/>
  <c r="CH327" i="1"/>
  <c r="CG328" i="1"/>
  <c r="CH328" i="1"/>
  <c r="CI328" i="1"/>
  <c r="CF328" i="1" s="1"/>
  <c r="CG329" i="1"/>
  <c r="CI329" i="1" s="1"/>
  <c r="CF329" i="1" s="1"/>
  <c r="CH329" i="1"/>
  <c r="CG330" i="1"/>
  <c r="CH330" i="1"/>
  <c r="CI330" i="1"/>
  <c r="CF330" i="1" s="1"/>
  <c r="CF331" i="1"/>
  <c r="CG331" i="1"/>
  <c r="CI331" i="1" s="1"/>
  <c r="CH331" i="1"/>
  <c r="CF332" i="1"/>
  <c r="CG332" i="1"/>
  <c r="CH332" i="1"/>
  <c r="CI332" i="1"/>
  <c r="CG333" i="1"/>
  <c r="CI333" i="1" s="1"/>
  <c r="CF333" i="1" s="1"/>
  <c r="CH333" i="1"/>
  <c r="CG334" i="1"/>
  <c r="CH334" i="1"/>
  <c r="CI334" i="1"/>
  <c r="CF334" i="1" s="1"/>
  <c r="CF335" i="1"/>
  <c r="CG335" i="1"/>
  <c r="CI335" i="1" s="1"/>
  <c r="CH335" i="1"/>
  <c r="CG336" i="1"/>
  <c r="CH336" i="1"/>
  <c r="CI336" i="1"/>
  <c r="CF336" i="1" s="1"/>
  <c r="CF337" i="1"/>
  <c r="CG337" i="1"/>
  <c r="CI337" i="1" s="1"/>
  <c r="CH337" i="1"/>
  <c r="CG338" i="1"/>
  <c r="CH338" i="1"/>
  <c r="CI338" i="1"/>
  <c r="CF338" i="1" s="1"/>
  <c r="CG339" i="1"/>
  <c r="CI339" i="1" s="1"/>
  <c r="CF339" i="1" s="1"/>
  <c r="CH339" i="1"/>
  <c r="CG340" i="1"/>
  <c r="CH340" i="1"/>
  <c r="CI340" i="1"/>
  <c r="CF340" i="1" s="1"/>
  <c r="CG341" i="1"/>
  <c r="CH341" i="1"/>
  <c r="CI341" i="1"/>
  <c r="CF341" i="1" s="1"/>
  <c r="CG342" i="1"/>
  <c r="CH342" i="1"/>
  <c r="CI342" i="1"/>
  <c r="CF342" i="1" s="1"/>
  <c r="CG343" i="1"/>
  <c r="CH343" i="1"/>
  <c r="CI343" i="1"/>
  <c r="CF343" i="1" s="1"/>
  <c r="CF344" i="1"/>
  <c r="CG344" i="1"/>
  <c r="CH344" i="1"/>
  <c r="CI344" i="1"/>
  <c r="CG345" i="1"/>
  <c r="CI345" i="1" s="1"/>
  <c r="CF345" i="1" s="1"/>
  <c r="CH345" i="1"/>
  <c r="CF346" i="1"/>
  <c r="CG346" i="1"/>
  <c r="CH346" i="1"/>
  <c r="CI346" i="1"/>
  <c r="CG347" i="1"/>
  <c r="CH347" i="1"/>
  <c r="CI347" i="1"/>
  <c r="CF347" i="1" s="1"/>
  <c r="CF348" i="1"/>
  <c r="CG348" i="1"/>
  <c r="CH348" i="1"/>
  <c r="CI348" i="1"/>
  <c r="CG349" i="1"/>
  <c r="CH349" i="1"/>
  <c r="CI349" i="1"/>
  <c r="CF349" i="1" s="1"/>
  <c r="CF350" i="1"/>
  <c r="CG350" i="1"/>
  <c r="CH350" i="1"/>
  <c r="CI350" i="1"/>
  <c r="CG351" i="1"/>
  <c r="CI351" i="1" s="1"/>
  <c r="CF351" i="1" s="1"/>
  <c r="CH351" i="1"/>
  <c r="CG352" i="1"/>
  <c r="CH352" i="1"/>
  <c r="CI352" i="1"/>
  <c r="CF352" i="1" s="1"/>
  <c r="CG353" i="1"/>
  <c r="CI353" i="1" s="1"/>
  <c r="CF353" i="1" s="1"/>
  <c r="CH353" i="1"/>
  <c r="CG354" i="1"/>
  <c r="CH354" i="1"/>
  <c r="CI354" i="1"/>
  <c r="CF354" i="1" s="1"/>
  <c r="CG355" i="1"/>
  <c r="CI355" i="1" s="1"/>
  <c r="CF355" i="1" s="1"/>
  <c r="CH355" i="1"/>
  <c r="CG356" i="1"/>
  <c r="CH356" i="1"/>
  <c r="CI356" i="1"/>
  <c r="CF356" i="1" s="1"/>
  <c r="CG357" i="1"/>
  <c r="CH357" i="1"/>
  <c r="CI357" i="1"/>
  <c r="CF357" i="1" s="1"/>
  <c r="CG358" i="1"/>
  <c r="CH358" i="1"/>
  <c r="CI358" i="1"/>
  <c r="CF358" i="1" s="1"/>
  <c r="CG359" i="1"/>
  <c r="CH359" i="1"/>
  <c r="CI359" i="1"/>
  <c r="CF359" i="1" s="1"/>
  <c r="CF360" i="1"/>
  <c r="CG360" i="1"/>
  <c r="CH360" i="1"/>
  <c r="CI360" i="1"/>
  <c r="CG361" i="1"/>
  <c r="CH361" i="1"/>
  <c r="CI361" i="1"/>
  <c r="CF361" i="1" s="1"/>
  <c r="CF362" i="1"/>
  <c r="CG362" i="1"/>
  <c r="CH362" i="1"/>
  <c r="CI362" i="1"/>
  <c r="CG363" i="1"/>
  <c r="CH363" i="1"/>
  <c r="CI363" i="1"/>
  <c r="CF363" i="1" s="1"/>
  <c r="CF364" i="1"/>
  <c r="CG364" i="1"/>
  <c r="CH364" i="1"/>
  <c r="CI364" i="1"/>
  <c r="CG365" i="1"/>
  <c r="CH365" i="1"/>
  <c r="CI365" i="1"/>
  <c r="CF365" i="1" s="1"/>
  <c r="CF366" i="1"/>
  <c r="CG366" i="1"/>
  <c r="CH366" i="1"/>
  <c r="CI366" i="1"/>
  <c r="CG367" i="1"/>
  <c r="CI367" i="1" s="1"/>
  <c r="CF367" i="1" s="1"/>
  <c r="CH367" i="1"/>
  <c r="CG368" i="1"/>
  <c r="CH368" i="1"/>
  <c r="CI368" i="1"/>
  <c r="CF368" i="1" s="1"/>
  <c r="CG369" i="1"/>
  <c r="CI369" i="1" s="1"/>
  <c r="CF369" i="1" s="1"/>
  <c r="CH369" i="1"/>
  <c r="CG370" i="1"/>
  <c r="CH370" i="1"/>
  <c r="CI370" i="1"/>
  <c r="CF370" i="1" s="1"/>
  <c r="CG371" i="1"/>
  <c r="CI371" i="1" s="1"/>
  <c r="CF371" i="1" s="1"/>
  <c r="CH371" i="1"/>
  <c r="CG372" i="1"/>
  <c r="CH372" i="1"/>
  <c r="CI372" i="1"/>
  <c r="CF372" i="1" s="1"/>
  <c r="CG373" i="1"/>
  <c r="CH373" i="1"/>
  <c r="CI373" i="1"/>
  <c r="CF373" i="1" s="1"/>
  <c r="CG374" i="1"/>
  <c r="CH374" i="1"/>
  <c r="CI374" i="1"/>
  <c r="CF374" i="1" s="1"/>
  <c r="CG375" i="1"/>
  <c r="CH375" i="1"/>
  <c r="CI375" i="1"/>
  <c r="CF375" i="1" s="1"/>
  <c r="CF376" i="1"/>
  <c r="CG376" i="1"/>
  <c r="CH376" i="1"/>
  <c r="CI376" i="1"/>
  <c r="CG377" i="1"/>
  <c r="CI377" i="1" s="1"/>
  <c r="CF377" i="1" s="1"/>
  <c r="CH377" i="1"/>
  <c r="CF378" i="1"/>
  <c r="CG378" i="1"/>
  <c r="CH378" i="1"/>
  <c r="CI378" i="1"/>
  <c r="CG379" i="1"/>
  <c r="CH379" i="1"/>
  <c r="CI379" i="1"/>
  <c r="CF379" i="1" s="1"/>
  <c r="CF380" i="1"/>
  <c r="CG380" i="1"/>
  <c r="CH380" i="1"/>
  <c r="CI380" i="1"/>
  <c r="CG381" i="1"/>
  <c r="CH381" i="1"/>
  <c r="CI381" i="1"/>
  <c r="CF381" i="1" s="1"/>
  <c r="CF382" i="1"/>
  <c r="CG382" i="1"/>
  <c r="CH382" i="1"/>
  <c r="CI382" i="1"/>
  <c r="CG383" i="1"/>
  <c r="CI383" i="1" s="1"/>
  <c r="CF383" i="1" s="1"/>
  <c r="CH383" i="1"/>
  <c r="CG384" i="1"/>
  <c r="CH384" i="1"/>
  <c r="CI384" i="1"/>
  <c r="CF384" i="1" s="1"/>
  <c r="CG385" i="1"/>
  <c r="CI385" i="1" s="1"/>
  <c r="CF385" i="1" s="1"/>
  <c r="CH385" i="1"/>
  <c r="CG386" i="1"/>
  <c r="CH386" i="1"/>
  <c r="CI386" i="1"/>
  <c r="CF386" i="1" s="1"/>
  <c r="CG387" i="1"/>
  <c r="CI387" i="1" s="1"/>
  <c r="CF387" i="1" s="1"/>
  <c r="CH387" i="1"/>
  <c r="CG388" i="1"/>
  <c r="CH388" i="1"/>
  <c r="CI388" i="1"/>
  <c r="CF388" i="1" s="1"/>
  <c r="CG389" i="1"/>
  <c r="CH389" i="1"/>
  <c r="CI389" i="1"/>
  <c r="CF389" i="1" s="1"/>
  <c r="CG390" i="1"/>
  <c r="CH390" i="1"/>
  <c r="CI390" i="1"/>
  <c r="CF390" i="1" s="1"/>
  <c r="CG391" i="1"/>
  <c r="CH391" i="1"/>
  <c r="CI391" i="1"/>
  <c r="CF391" i="1" s="1"/>
  <c r="CF392" i="1"/>
  <c r="CG392" i="1"/>
  <c r="CH392" i="1"/>
  <c r="CI392" i="1"/>
  <c r="CG393" i="1"/>
  <c r="CH393" i="1"/>
  <c r="CI393" i="1"/>
  <c r="CF393" i="1" s="1"/>
  <c r="CF394" i="1"/>
  <c r="CG394" i="1"/>
  <c r="CH394" i="1"/>
  <c r="CI394" i="1"/>
  <c r="CG395" i="1"/>
  <c r="CH395" i="1"/>
  <c r="CI395" i="1"/>
  <c r="CF395" i="1" s="1"/>
  <c r="CF396" i="1"/>
  <c r="CG396" i="1"/>
  <c r="CH396" i="1"/>
  <c r="CI396" i="1"/>
  <c r="CG397" i="1"/>
  <c r="CH397" i="1"/>
  <c r="CI397" i="1"/>
  <c r="CF397" i="1" s="1"/>
  <c r="CF398" i="1"/>
  <c r="CG398" i="1"/>
  <c r="CH398" i="1"/>
  <c r="CI398" i="1"/>
  <c r="CG399" i="1"/>
  <c r="CI399" i="1" s="1"/>
  <c r="CF399" i="1" s="1"/>
  <c r="CH399" i="1"/>
  <c r="CG400" i="1"/>
  <c r="CH400" i="1"/>
  <c r="CI400" i="1"/>
  <c r="CF400" i="1" s="1"/>
  <c r="CG401" i="1"/>
  <c r="CI401" i="1" s="1"/>
  <c r="CF401" i="1" s="1"/>
  <c r="CH401" i="1"/>
  <c r="CG402" i="1"/>
  <c r="CH402" i="1"/>
  <c r="CI402" i="1"/>
  <c r="CF402" i="1" s="1"/>
  <c r="CG403" i="1"/>
  <c r="CI403" i="1" s="1"/>
  <c r="CF403" i="1" s="1"/>
  <c r="CH403" i="1"/>
  <c r="CG404" i="1"/>
  <c r="CH404" i="1"/>
  <c r="CI404" i="1"/>
  <c r="CF404" i="1" s="1"/>
  <c r="CG405" i="1"/>
  <c r="CH405" i="1"/>
  <c r="CI405" i="1"/>
  <c r="CF405" i="1" s="1"/>
  <c r="CG406" i="1"/>
  <c r="CH406" i="1"/>
  <c r="CI406" i="1"/>
  <c r="CF406" i="1" s="1"/>
  <c r="CG407" i="1"/>
  <c r="CH407" i="1"/>
  <c r="CI407" i="1"/>
  <c r="CF407" i="1" s="1"/>
  <c r="CF408" i="1"/>
  <c r="CG408" i="1"/>
  <c r="CH408" i="1"/>
  <c r="CI408" i="1"/>
  <c r="CG409" i="1"/>
  <c r="CH409" i="1"/>
  <c r="CI409" i="1"/>
  <c r="CF409" i="1" s="1"/>
  <c r="CF410" i="1"/>
  <c r="CG410" i="1"/>
  <c r="CH410" i="1"/>
  <c r="CI410" i="1"/>
  <c r="CG411" i="1"/>
  <c r="CH411" i="1"/>
  <c r="CI411" i="1"/>
  <c r="CF411" i="1" s="1"/>
  <c r="CF412" i="1"/>
  <c r="CG412" i="1"/>
  <c r="CH412" i="1"/>
  <c r="CI412" i="1"/>
  <c r="CG413" i="1"/>
  <c r="CH413" i="1"/>
  <c r="CI413" i="1"/>
  <c r="CF413" i="1" s="1"/>
  <c r="CF414" i="1"/>
  <c r="CG414" i="1"/>
  <c r="CH414" i="1"/>
  <c r="CI414" i="1"/>
  <c r="CG415" i="1"/>
  <c r="CI415" i="1" s="1"/>
  <c r="CF415" i="1" s="1"/>
  <c r="CH415" i="1"/>
  <c r="CG416" i="1"/>
  <c r="CH416" i="1"/>
  <c r="CI416" i="1"/>
  <c r="CF416" i="1" s="1"/>
  <c r="CG417" i="1"/>
  <c r="CI417" i="1" s="1"/>
  <c r="CF417" i="1" s="1"/>
  <c r="CH417" i="1"/>
  <c r="CG418" i="1"/>
  <c r="CH418" i="1"/>
  <c r="CI418" i="1"/>
  <c r="CF418" i="1" s="1"/>
  <c r="CG419" i="1"/>
  <c r="CI419" i="1" s="1"/>
  <c r="CF419" i="1" s="1"/>
  <c r="CH419" i="1"/>
  <c r="CG420" i="1"/>
  <c r="CH420" i="1"/>
  <c r="CI420" i="1"/>
  <c r="CF420" i="1" s="1"/>
  <c r="CG421" i="1"/>
  <c r="CH421" i="1"/>
  <c r="CI421" i="1"/>
  <c r="CF421" i="1" s="1"/>
  <c r="CG422" i="1"/>
  <c r="CH422" i="1"/>
  <c r="CI422" i="1"/>
  <c r="CF422" i="1" s="1"/>
  <c r="CG423" i="1"/>
  <c r="CH423" i="1"/>
  <c r="CI423" i="1"/>
  <c r="CF423" i="1" s="1"/>
  <c r="CF424" i="1"/>
  <c r="CG424" i="1"/>
  <c r="CH424" i="1"/>
  <c r="CI424" i="1"/>
  <c r="CG425" i="1"/>
  <c r="CH425" i="1"/>
  <c r="CI425" i="1"/>
  <c r="CF425" i="1" s="1"/>
  <c r="CF426" i="1"/>
  <c r="CG426" i="1"/>
  <c r="CH426" i="1"/>
  <c r="CI426" i="1"/>
  <c r="CG427" i="1"/>
  <c r="CH427" i="1"/>
  <c r="CI427" i="1"/>
  <c r="CF427" i="1" s="1"/>
  <c r="CF428" i="1"/>
  <c r="CG428" i="1"/>
  <c r="CH428" i="1"/>
  <c r="CI428" i="1"/>
  <c r="CG429" i="1"/>
  <c r="CH429" i="1"/>
  <c r="CI429" i="1"/>
  <c r="CF429" i="1" s="1"/>
  <c r="CF430" i="1"/>
  <c r="CG430" i="1"/>
  <c r="CH430" i="1"/>
  <c r="CI430" i="1"/>
  <c r="CG431" i="1"/>
  <c r="CI431" i="1" s="1"/>
  <c r="CF431" i="1" s="1"/>
  <c r="CH431" i="1"/>
  <c r="CG432" i="1"/>
  <c r="CH432" i="1"/>
  <c r="CI432" i="1"/>
  <c r="CF432" i="1" s="1"/>
  <c r="CG433" i="1"/>
  <c r="CI433" i="1" s="1"/>
  <c r="CF433" i="1" s="1"/>
  <c r="CH433" i="1"/>
  <c r="CG434" i="1"/>
  <c r="CH434" i="1"/>
  <c r="CI434" i="1"/>
  <c r="CF434" i="1" s="1"/>
  <c r="CG435" i="1"/>
  <c r="CI435" i="1" s="1"/>
  <c r="CF435" i="1" s="1"/>
  <c r="CH435" i="1"/>
  <c r="CG436" i="1"/>
  <c r="CH436" i="1"/>
  <c r="CI436" i="1"/>
  <c r="CF436" i="1" s="1"/>
  <c r="CG437" i="1"/>
  <c r="CH437" i="1"/>
  <c r="CI437" i="1"/>
  <c r="CF437" i="1" s="1"/>
  <c r="CG438" i="1"/>
  <c r="CH438" i="1"/>
  <c r="CI438" i="1"/>
  <c r="CF438" i="1" s="1"/>
  <c r="CG439" i="1"/>
  <c r="CH439" i="1"/>
  <c r="CI439" i="1"/>
  <c r="CF439" i="1" s="1"/>
  <c r="CF440" i="1"/>
  <c r="CG440" i="1"/>
  <c r="CH440" i="1"/>
  <c r="CI440" i="1"/>
  <c r="CG441" i="1"/>
  <c r="CH441" i="1"/>
  <c r="CI441" i="1"/>
  <c r="CF441" i="1" s="1"/>
  <c r="CF442" i="1"/>
  <c r="CG442" i="1"/>
  <c r="CH442" i="1"/>
  <c r="CI442" i="1"/>
  <c r="CG443" i="1"/>
  <c r="CH443" i="1"/>
  <c r="CI443" i="1"/>
  <c r="CF443" i="1" s="1"/>
  <c r="CF444" i="1"/>
  <c r="CG444" i="1"/>
  <c r="CH444" i="1"/>
  <c r="CI444" i="1"/>
  <c r="CG445" i="1"/>
  <c r="CH445" i="1"/>
  <c r="CI445" i="1"/>
  <c r="CF445" i="1" s="1"/>
  <c r="CF446" i="1"/>
  <c r="CG446" i="1"/>
  <c r="CH446" i="1"/>
  <c r="CI446" i="1"/>
  <c r="CG447" i="1"/>
  <c r="CI447" i="1" s="1"/>
  <c r="CF447" i="1" s="1"/>
  <c r="CH447" i="1"/>
  <c r="CG448" i="1"/>
  <c r="CH448" i="1"/>
  <c r="CI448" i="1"/>
  <c r="CF448" i="1" s="1"/>
  <c r="CG449" i="1"/>
  <c r="CI449" i="1" s="1"/>
  <c r="CF449" i="1" s="1"/>
  <c r="CH449" i="1"/>
  <c r="CG450" i="1"/>
  <c r="CH450" i="1"/>
  <c r="CI450" i="1"/>
  <c r="CF450" i="1" s="1"/>
  <c r="CG451" i="1"/>
  <c r="CI451" i="1" s="1"/>
  <c r="CF451" i="1" s="1"/>
  <c r="CH451" i="1"/>
  <c r="CG452" i="1"/>
  <c r="CH452" i="1"/>
  <c r="CI452" i="1"/>
  <c r="CF452" i="1" s="1"/>
  <c r="CG453" i="1"/>
  <c r="CH453" i="1"/>
  <c r="CI453" i="1"/>
  <c r="CF453" i="1" s="1"/>
  <c r="CG454" i="1"/>
  <c r="CH454" i="1"/>
  <c r="CI454" i="1"/>
  <c r="CF454" i="1" s="1"/>
  <c r="CG455" i="1"/>
  <c r="CH455" i="1"/>
  <c r="CI455" i="1"/>
  <c r="CF455" i="1" s="1"/>
  <c r="CF456" i="1"/>
  <c r="CG456" i="1"/>
  <c r="CH456" i="1"/>
  <c r="CI456" i="1"/>
  <c r="CG457" i="1"/>
  <c r="CH457" i="1"/>
  <c r="CI457" i="1"/>
  <c r="CF457" i="1" s="1"/>
  <c r="CF458" i="1"/>
  <c r="CG458" i="1"/>
  <c r="CH458" i="1"/>
  <c r="CI458" i="1"/>
  <c r="CG459" i="1"/>
  <c r="CH459" i="1"/>
  <c r="CI459" i="1"/>
  <c r="CF459" i="1" s="1"/>
  <c r="CF460" i="1"/>
  <c r="CG460" i="1"/>
  <c r="CH460" i="1"/>
  <c r="CI460" i="1"/>
  <c r="CG461" i="1"/>
  <c r="CH461" i="1"/>
  <c r="CI461" i="1"/>
  <c r="CF461" i="1" s="1"/>
  <c r="CF462" i="1"/>
  <c r="CG462" i="1"/>
  <c r="CH462" i="1"/>
  <c r="CI462" i="1"/>
  <c r="CG463" i="1"/>
  <c r="CI463" i="1" s="1"/>
  <c r="CF463" i="1" s="1"/>
  <c r="CH463" i="1"/>
  <c r="CG464" i="1"/>
  <c r="CH464" i="1"/>
  <c r="CI464" i="1"/>
  <c r="CF464" i="1" s="1"/>
  <c r="CG465" i="1"/>
  <c r="CI465" i="1" s="1"/>
  <c r="CF465" i="1" s="1"/>
  <c r="CH465" i="1"/>
  <c r="CG466" i="1"/>
  <c r="CH466" i="1"/>
  <c r="CI466" i="1"/>
  <c r="CF466" i="1" s="1"/>
  <c r="CG467" i="1"/>
  <c r="CI467" i="1" s="1"/>
  <c r="CF467" i="1" s="1"/>
  <c r="CH467" i="1"/>
  <c r="CG468" i="1"/>
  <c r="CH468" i="1"/>
  <c r="CI468" i="1"/>
  <c r="CF468" i="1" s="1"/>
  <c r="CG469" i="1"/>
  <c r="CI469" i="1" s="1"/>
  <c r="CF469" i="1" s="1"/>
  <c r="CH469" i="1"/>
  <c r="CG470" i="1"/>
  <c r="CH470" i="1"/>
  <c r="CI470" i="1"/>
  <c r="CF470" i="1" s="1"/>
  <c r="CG471" i="1"/>
  <c r="CI471" i="1" s="1"/>
  <c r="CF471" i="1" s="1"/>
  <c r="CH471" i="1"/>
  <c r="CG472" i="1"/>
  <c r="CH472" i="1"/>
  <c r="CI472" i="1"/>
  <c r="CF472" i="1" s="1"/>
  <c r="CG473" i="1"/>
  <c r="CI473" i="1" s="1"/>
  <c r="CF473" i="1" s="1"/>
  <c r="CH473" i="1"/>
  <c r="CG474" i="1"/>
  <c r="CH474" i="1"/>
  <c r="CI474" i="1"/>
  <c r="CF474" i="1" s="1"/>
  <c r="CG475" i="1"/>
  <c r="CI475" i="1" s="1"/>
  <c r="CF475" i="1" s="1"/>
  <c r="CH475" i="1"/>
  <c r="CG476" i="1"/>
  <c r="CH476" i="1"/>
  <c r="CI476" i="1"/>
  <c r="CF476" i="1" s="1"/>
  <c r="CG477" i="1"/>
  <c r="CI477" i="1" s="1"/>
  <c r="CF477" i="1" s="1"/>
  <c r="CH477" i="1"/>
  <c r="CG478" i="1"/>
  <c r="CH478" i="1"/>
  <c r="CI478" i="1"/>
  <c r="CF478" i="1" s="1"/>
  <c r="CG479" i="1"/>
  <c r="CI479" i="1" s="1"/>
  <c r="CF479" i="1" s="1"/>
  <c r="CH479" i="1"/>
  <c r="CG480" i="1"/>
  <c r="CH480" i="1"/>
  <c r="CI480" i="1"/>
  <c r="CF480" i="1" s="1"/>
  <c r="CG481" i="1"/>
  <c r="CI481" i="1" s="1"/>
  <c r="CF481" i="1" s="1"/>
  <c r="CH481" i="1"/>
  <c r="CG482" i="1"/>
  <c r="CH482" i="1"/>
  <c r="CI482" i="1"/>
  <c r="CF482" i="1" s="1"/>
  <c r="CG483" i="1"/>
  <c r="CI483" i="1" s="1"/>
  <c r="CF483" i="1" s="1"/>
  <c r="CH483" i="1"/>
  <c r="CG484" i="1"/>
  <c r="CH484" i="1"/>
  <c r="CI484" i="1"/>
  <c r="CF484" i="1" s="1"/>
  <c r="CG485" i="1"/>
  <c r="CI485" i="1" s="1"/>
  <c r="CF485" i="1" s="1"/>
  <c r="CH485" i="1"/>
  <c r="CG486" i="1"/>
  <c r="CH486" i="1"/>
  <c r="CI486" i="1"/>
  <c r="CF486" i="1" s="1"/>
  <c r="CG487" i="1"/>
  <c r="CI487" i="1" s="1"/>
  <c r="CF487" i="1" s="1"/>
  <c r="CH487" i="1"/>
  <c r="CG488" i="1"/>
  <c r="CH488" i="1"/>
  <c r="CI488" i="1"/>
  <c r="CF488" i="1" s="1"/>
  <c r="CG489" i="1"/>
  <c r="CI489" i="1" s="1"/>
  <c r="CF489" i="1" s="1"/>
  <c r="CH489" i="1"/>
  <c r="CG490" i="1"/>
  <c r="CH490" i="1"/>
  <c r="CI490" i="1"/>
  <c r="CF490" i="1" s="1"/>
  <c r="CG491" i="1"/>
  <c r="CI491" i="1" s="1"/>
  <c r="CF491" i="1" s="1"/>
  <c r="CH491" i="1"/>
  <c r="CG492" i="1"/>
  <c r="CH492" i="1"/>
  <c r="CI492" i="1"/>
  <c r="CF492" i="1" s="1"/>
  <c r="CG493" i="1"/>
  <c r="CI493" i="1" s="1"/>
  <c r="CF493" i="1" s="1"/>
  <c r="CH493" i="1"/>
  <c r="CG494" i="1"/>
  <c r="CH494" i="1"/>
  <c r="CI494" i="1"/>
  <c r="CF494" i="1" s="1"/>
  <c r="CG495" i="1"/>
  <c r="CI495" i="1" s="1"/>
  <c r="CF495" i="1" s="1"/>
  <c r="CH495" i="1"/>
  <c r="CG496" i="1"/>
  <c r="CH496" i="1"/>
  <c r="CI496" i="1"/>
  <c r="CF496" i="1" s="1"/>
  <c r="CG497" i="1"/>
  <c r="CI497" i="1" s="1"/>
  <c r="CF497" i="1" s="1"/>
  <c r="CH497" i="1"/>
  <c r="CG498" i="1"/>
  <c r="CH498" i="1"/>
  <c r="CI498" i="1"/>
  <c r="CF498" i="1" s="1"/>
  <c r="CG499" i="1"/>
  <c r="CI499" i="1" s="1"/>
  <c r="CF499" i="1" s="1"/>
  <c r="CH499" i="1"/>
  <c r="CC6" i="1"/>
  <c r="CD6" i="1" s="1"/>
  <c r="CC7" i="1"/>
  <c r="CD7" i="1" s="1"/>
  <c r="CC8" i="1"/>
  <c r="CD8" i="1" s="1"/>
  <c r="CC9" i="1"/>
  <c r="CD9" i="1"/>
  <c r="CC10" i="1"/>
  <c r="CD10" i="1" s="1"/>
  <c r="CC11" i="1"/>
  <c r="CD11" i="1" s="1"/>
  <c r="CC12" i="1"/>
  <c r="CD12" i="1" s="1"/>
  <c r="CC13" i="1"/>
  <c r="CD13" i="1"/>
  <c r="CC14" i="1"/>
  <c r="CD14" i="1" s="1"/>
  <c r="CC15" i="1"/>
  <c r="CD15" i="1" s="1"/>
  <c r="CC16" i="1"/>
  <c r="CD16" i="1" s="1"/>
  <c r="CC17" i="1"/>
  <c r="CD17" i="1"/>
  <c r="CC18" i="1"/>
  <c r="CD18" i="1" s="1"/>
  <c r="CC19" i="1"/>
  <c r="CD19" i="1" s="1"/>
  <c r="CC20" i="1"/>
  <c r="CD20" i="1" s="1"/>
  <c r="CC21" i="1"/>
  <c r="CD21" i="1"/>
  <c r="CC22" i="1"/>
  <c r="CD22" i="1" s="1"/>
  <c r="CC23" i="1"/>
  <c r="CD23" i="1" s="1"/>
  <c r="CC24" i="1"/>
  <c r="CD24" i="1" s="1"/>
  <c r="CC25" i="1"/>
  <c r="CD25" i="1"/>
  <c r="CC26" i="1"/>
  <c r="CD26" i="1" s="1"/>
  <c r="CC27" i="1"/>
  <c r="CD27" i="1" s="1"/>
  <c r="CC28" i="1"/>
  <c r="CD28" i="1" s="1"/>
  <c r="CC29" i="1"/>
  <c r="CD29" i="1"/>
  <c r="CC30" i="1"/>
  <c r="CD30" i="1" s="1"/>
  <c r="CC31" i="1"/>
  <c r="CD31" i="1" s="1"/>
  <c r="CC32" i="1"/>
  <c r="CD32" i="1" s="1"/>
  <c r="CC33" i="1"/>
  <c r="CD33" i="1"/>
  <c r="CC34" i="1"/>
  <c r="CD34" i="1" s="1"/>
  <c r="CC35" i="1"/>
  <c r="CD35" i="1" s="1"/>
  <c r="CC36" i="1"/>
  <c r="CD36" i="1" s="1"/>
  <c r="CC37" i="1"/>
  <c r="CD37" i="1"/>
  <c r="CC38" i="1"/>
  <c r="CD38" i="1" s="1"/>
  <c r="CC39" i="1"/>
  <c r="CD39" i="1" s="1"/>
  <c r="CC40" i="1"/>
  <c r="CD40" i="1" s="1"/>
  <c r="CC41" i="1"/>
  <c r="CD41" i="1"/>
  <c r="CC42" i="1"/>
  <c r="CD42" i="1" s="1"/>
  <c r="CC43" i="1"/>
  <c r="CD43" i="1" s="1"/>
  <c r="CC44" i="1"/>
  <c r="CD44" i="1" s="1"/>
  <c r="CC45" i="1"/>
  <c r="CD45" i="1"/>
  <c r="CC46" i="1"/>
  <c r="CD46" i="1" s="1"/>
  <c r="CC47" i="1"/>
  <c r="CD47" i="1" s="1"/>
  <c r="CC48" i="1"/>
  <c r="CD48" i="1" s="1"/>
  <c r="CC49" i="1"/>
  <c r="CD49" i="1"/>
  <c r="CC50" i="1"/>
  <c r="CD50" i="1" s="1"/>
  <c r="CC51" i="1"/>
  <c r="CD51" i="1" s="1"/>
  <c r="CC52" i="1"/>
  <c r="CD52" i="1" s="1"/>
  <c r="CC53" i="1"/>
  <c r="CD53" i="1"/>
  <c r="CC54" i="1"/>
  <c r="CD54" i="1" s="1"/>
  <c r="CC55" i="1"/>
  <c r="CD55" i="1" s="1"/>
  <c r="CC56" i="1"/>
  <c r="CD56" i="1" s="1"/>
  <c r="CC57" i="1"/>
  <c r="CD57" i="1"/>
  <c r="CC58" i="1"/>
  <c r="CD58" i="1" s="1"/>
  <c r="CC59" i="1"/>
  <c r="CD59" i="1" s="1"/>
  <c r="CC60" i="1"/>
  <c r="CD60" i="1" s="1"/>
  <c r="CC61" i="1"/>
  <c r="CD61" i="1"/>
  <c r="CC62" i="1"/>
  <c r="CD62" i="1" s="1"/>
  <c r="CC63" i="1"/>
  <c r="CD63" i="1" s="1"/>
  <c r="CC64" i="1"/>
  <c r="CD64" i="1" s="1"/>
  <c r="CC65" i="1"/>
  <c r="CD65" i="1"/>
  <c r="CC66" i="1"/>
  <c r="CD66" i="1" s="1"/>
  <c r="CC67" i="1"/>
  <c r="CD67" i="1" s="1"/>
  <c r="CC68" i="1"/>
  <c r="CD68" i="1" s="1"/>
  <c r="CC69" i="1"/>
  <c r="CD69" i="1"/>
  <c r="CC70" i="1"/>
  <c r="CD70" i="1" s="1"/>
  <c r="CC71" i="1"/>
  <c r="CD71" i="1" s="1"/>
  <c r="CC72" i="1"/>
  <c r="CD72" i="1" s="1"/>
  <c r="CC73" i="1"/>
  <c r="CD73" i="1"/>
  <c r="CC74" i="1"/>
  <c r="CD74" i="1" s="1"/>
  <c r="CC75" i="1"/>
  <c r="CD75" i="1" s="1"/>
  <c r="CC76" i="1"/>
  <c r="CD76" i="1" s="1"/>
  <c r="CC77" i="1"/>
  <c r="CD77" i="1"/>
  <c r="CC78" i="1"/>
  <c r="CD78" i="1" s="1"/>
  <c r="CC79" i="1"/>
  <c r="CD79" i="1" s="1"/>
  <c r="CC80" i="1"/>
  <c r="CD80" i="1" s="1"/>
  <c r="CC81" i="1"/>
  <c r="CD81" i="1"/>
  <c r="CC82" i="1"/>
  <c r="CD82" i="1" s="1"/>
  <c r="CC83" i="1"/>
  <c r="CD83" i="1" s="1"/>
  <c r="CC84" i="1"/>
  <c r="CD84" i="1" s="1"/>
  <c r="CC85" i="1"/>
  <c r="CD85" i="1"/>
  <c r="CC86" i="1"/>
  <c r="CD86" i="1" s="1"/>
  <c r="CC87" i="1"/>
  <c r="CD87" i="1" s="1"/>
  <c r="CC88" i="1"/>
  <c r="CD88" i="1" s="1"/>
  <c r="CC89" i="1"/>
  <c r="CD89" i="1"/>
  <c r="CC90" i="1"/>
  <c r="CD90" i="1" s="1"/>
  <c r="CC91" i="1"/>
  <c r="CD91" i="1" s="1"/>
  <c r="CC92" i="1"/>
  <c r="CD92" i="1" s="1"/>
  <c r="CC93" i="1"/>
  <c r="CD93" i="1"/>
  <c r="CC94" i="1"/>
  <c r="CD94" i="1" s="1"/>
  <c r="CC95" i="1"/>
  <c r="CD95" i="1" s="1"/>
  <c r="CC96" i="1"/>
  <c r="CD96" i="1" s="1"/>
  <c r="CC97" i="1"/>
  <c r="CD97" i="1"/>
  <c r="CC98" i="1"/>
  <c r="CD98" i="1" s="1"/>
  <c r="CC99" i="1"/>
  <c r="CD99" i="1" s="1"/>
  <c r="CC100" i="1"/>
  <c r="CD100" i="1" s="1"/>
  <c r="CC101" i="1"/>
  <c r="CD101" i="1"/>
  <c r="CC102" i="1"/>
  <c r="CD102" i="1" s="1"/>
  <c r="CC103" i="1"/>
  <c r="CD103" i="1" s="1"/>
  <c r="CC104" i="1"/>
  <c r="CD104" i="1" s="1"/>
  <c r="CC105" i="1"/>
  <c r="CD105" i="1"/>
  <c r="CC106" i="1"/>
  <c r="CD106" i="1" s="1"/>
  <c r="CC107" i="1"/>
  <c r="CD107" i="1" s="1"/>
  <c r="CC108" i="1"/>
  <c r="CD108" i="1" s="1"/>
  <c r="CC109" i="1"/>
  <c r="CD109" i="1" s="1"/>
  <c r="CC110" i="1"/>
  <c r="CD110" i="1" s="1"/>
  <c r="CC111" i="1"/>
  <c r="CD111" i="1" s="1"/>
  <c r="CC112" i="1"/>
  <c r="CD112" i="1" s="1"/>
  <c r="CC113" i="1"/>
  <c r="CD113" i="1"/>
  <c r="CC114" i="1"/>
  <c r="CD114" i="1" s="1"/>
  <c r="CC115" i="1"/>
  <c r="CD115" i="1" s="1"/>
  <c r="CC116" i="1"/>
  <c r="CD116" i="1" s="1"/>
  <c r="CC117" i="1"/>
  <c r="CD117" i="1" s="1"/>
  <c r="CC118" i="1"/>
  <c r="CD118" i="1" s="1"/>
  <c r="CC119" i="1"/>
  <c r="CD119" i="1" s="1"/>
  <c r="CC120" i="1"/>
  <c r="CD120" i="1" s="1"/>
  <c r="CC121" i="1"/>
  <c r="CD121" i="1" s="1"/>
  <c r="CC122" i="1"/>
  <c r="CD122" i="1" s="1"/>
  <c r="CC123" i="1"/>
  <c r="CD123" i="1" s="1"/>
  <c r="CC124" i="1"/>
  <c r="CD124" i="1" s="1"/>
  <c r="CC125" i="1"/>
  <c r="CD125" i="1"/>
  <c r="CC126" i="1"/>
  <c r="CD126" i="1" s="1"/>
  <c r="CC127" i="1"/>
  <c r="CD127" i="1" s="1"/>
  <c r="CC128" i="1"/>
  <c r="CD128" i="1" s="1"/>
  <c r="CC129" i="1"/>
  <c r="CD129" i="1"/>
  <c r="CC130" i="1"/>
  <c r="CD130" i="1" s="1"/>
  <c r="CC131" i="1"/>
  <c r="CD131" i="1" s="1"/>
  <c r="CC132" i="1"/>
  <c r="CD132" i="1" s="1"/>
  <c r="CC133" i="1"/>
  <c r="CD133" i="1"/>
  <c r="CC134" i="1"/>
  <c r="CD134" i="1" s="1"/>
  <c r="CC135" i="1"/>
  <c r="CD135" i="1" s="1"/>
  <c r="CC136" i="1"/>
  <c r="CD136" i="1" s="1"/>
  <c r="CC137" i="1"/>
  <c r="CD137" i="1" s="1"/>
  <c r="CC138" i="1"/>
  <c r="CD138" i="1" s="1"/>
  <c r="CC139" i="1"/>
  <c r="CD139" i="1" s="1"/>
  <c r="CC140" i="1"/>
  <c r="CD140" i="1" s="1"/>
  <c r="CC141" i="1"/>
  <c r="CD141" i="1" s="1"/>
  <c r="CC142" i="1"/>
  <c r="CD142" i="1" s="1"/>
  <c r="CC143" i="1"/>
  <c r="CD143" i="1" s="1"/>
  <c r="CC144" i="1"/>
  <c r="CD144" i="1" s="1"/>
  <c r="CC145" i="1"/>
  <c r="CD145" i="1"/>
  <c r="CC146" i="1"/>
  <c r="CD146" i="1" s="1"/>
  <c r="CC147" i="1"/>
  <c r="CD147" i="1" s="1"/>
  <c r="CC148" i="1"/>
  <c r="CD148" i="1" s="1"/>
  <c r="CC149" i="1"/>
  <c r="CD149" i="1" s="1"/>
  <c r="CC150" i="1"/>
  <c r="CD150" i="1" s="1"/>
  <c r="CC151" i="1"/>
  <c r="CD151" i="1" s="1"/>
  <c r="CC152" i="1"/>
  <c r="CD152" i="1" s="1"/>
  <c r="CC153" i="1"/>
  <c r="CD153" i="1" s="1"/>
  <c r="CC154" i="1"/>
  <c r="CD154" i="1" s="1"/>
  <c r="CC155" i="1"/>
  <c r="CD155" i="1" s="1"/>
  <c r="CC156" i="1"/>
  <c r="CD156" i="1" s="1"/>
  <c r="CC157" i="1"/>
  <c r="CD157" i="1"/>
  <c r="CC158" i="1"/>
  <c r="CD158" i="1" s="1"/>
  <c r="CC159" i="1"/>
  <c r="CD159" i="1" s="1"/>
  <c r="CC160" i="1"/>
  <c r="CD160" i="1" s="1"/>
  <c r="CC161" i="1"/>
  <c r="CD161" i="1"/>
  <c r="CC162" i="1"/>
  <c r="CD162" i="1" s="1"/>
  <c r="CC163" i="1"/>
  <c r="CD163" i="1" s="1"/>
  <c r="CC164" i="1"/>
  <c r="CD164" i="1" s="1"/>
  <c r="CC165" i="1"/>
  <c r="CD165" i="1"/>
  <c r="CC166" i="1"/>
  <c r="CD166" i="1" s="1"/>
  <c r="CC167" i="1"/>
  <c r="CD167" i="1" s="1"/>
  <c r="CC168" i="1"/>
  <c r="CD168" i="1" s="1"/>
  <c r="CC169" i="1"/>
  <c r="CD169" i="1" s="1"/>
  <c r="CC170" i="1"/>
  <c r="CD170" i="1" s="1"/>
  <c r="CC171" i="1"/>
  <c r="CD171" i="1" s="1"/>
  <c r="CC172" i="1"/>
  <c r="CD172" i="1" s="1"/>
  <c r="CC173" i="1"/>
  <c r="CD173" i="1" s="1"/>
  <c r="CC174" i="1"/>
  <c r="CD174" i="1" s="1"/>
  <c r="CC175" i="1"/>
  <c r="CD175" i="1" s="1"/>
  <c r="CC176" i="1"/>
  <c r="CD176" i="1" s="1"/>
  <c r="CC177" i="1"/>
  <c r="CD177" i="1"/>
  <c r="CC178" i="1"/>
  <c r="CD178" i="1" s="1"/>
  <c r="CC179" i="1"/>
  <c r="CD179" i="1" s="1"/>
  <c r="CC180" i="1"/>
  <c r="CD180" i="1" s="1"/>
  <c r="CC181" i="1"/>
  <c r="CD181" i="1" s="1"/>
  <c r="CC182" i="1"/>
  <c r="CD182" i="1" s="1"/>
  <c r="CC183" i="1"/>
  <c r="CD183" i="1" s="1"/>
  <c r="CC184" i="1"/>
  <c r="CD184" i="1" s="1"/>
  <c r="CC185" i="1"/>
  <c r="CD185" i="1" s="1"/>
  <c r="CC186" i="1"/>
  <c r="CD186" i="1" s="1"/>
  <c r="CC187" i="1"/>
  <c r="CD187" i="1" s="1"/>
  <c r="CC188" i="1"/>
  <c r="CD188" i="1" s="1"/>
  <c r="CC189" i="1"/>
  <c r="CD189" i="1"/>
  <c r="CC190" i="1"/>
  <c r="CD190" i="1" s="1"/>
  <c r="CC191" i="1"/>
  <c r="CD191" i="1" s="1"/>
  <c r="CC192" i="1"/>
  <c r="CD192" i="1" s="1"/>
  <c r="CC193" i="1"/>
  <c r="CD193" i="1"/>
  <c r="CC194" i="1"/>
  <c r="CD194" i="1" s="1"/>
  <c r="CC195" i="1"/>
  <c r="CD195" i="1" s="1"/>
  <c r="CC196" i="1"/>
  <c r="CD196" i="1" s="1"/>
  <c r="CC197" i="1"/>
  <c r="CD197" i="1"/>
  <c r="CC198" i="1"/>
  <c r="CD198" i="1" s="1"/>
  <c r="CC199" i="1"/>
  <c r="CD199" i="1" s="1"/>
  <c r="CC200" i="1"/>
  <c r="CD200" i="1" s="1"/>
  <c r="CC201" i="1"/>
  <c r="CD201" i="1" s="1"/>
  <c r="CC202" i="1"/>
  <c r="CD202" i="1" s="1"/>
  <c r="CC203" i="1"/>
  <c r="CD203" i="1" s="1"/>
  <c r="CC204" i="1"/>
  <c r="CD204" i="1" s="1"/>
  <c r="CC205" i="1"/>
  <c r="CD205" i="1" s="1"/>
  <c r="CC206" i="1"/>
  <c r="CD206" i="1" s="1"/>
  <c r="CC207" i="1"/>
  <c r="CD207" i="1" s="1"/>
  <c r="CC208" i="1"/>
  <c r="CD208" i="1" s="1"/>
  <c r="CC209" i="1"/>
  <c r="CD209" i="1"/>
  <c r="CC210" i="1"/>
  <c r="CD210" i="1" s="1"/>
  <c r="CC211" i="1"/>
  <c r="CD211" i="1" s="1"/>
  <c r="CC212" i="1"/>
  <c r="CD212" i="1" s="1"/>
  <c r="CC213" i="1"/>
  <c r="CD213" i="1" s="1"/>
  <c r="CC214" i="1"/>
  <c r="CD214" i="1" s="1"/>
  <c r="CC215" i="1"/>
  <c r="CD215" i="1" s="1"/>
  <c r="CC216" i="1"/>
  <c r="CD216" i="1" s="1"/>
  <c r="CC217" i="1"/>
  <c r="CD217" i="1" s="1"/>
  <c r="CC218" i="1"/>
  <c r="CD218" i="1" s="1"/>
  <c r="CC219" i="1"/>
  <c r="CD219" i="1" s="1"/>
  <c r="CC220" i="1"/>
  <c r="CD220" i="1" s="1"/>
  <c r="CC221" i="1"/>
  <c r="CD221" i="1"/>
  <c r="CC222" i="1"/>
  <c r="CD222" i="1" s="1"/>
  <c r="CC223" i="1"/>
  <c r="CD223" i="1" s="1"/>
  <c r="CC224" i="1"/>
  <c r="CD224" i="1" s="1"/>
  <c r="CC225" i="1"/>
  <c r="CD225" i="1"/>
  <c r="CC226" i="1"/>
  <c r="CD226" i="1" s="1"/>
  <c r="CC227" i="1"/>
  <c r="CD227" i="1" s="1"/>
  <c r="CC228" i="1"/>
  <c r="CD228" i="1" s="1"/>
  <c r="CC229" i="1"/>
  <c r="CD229" i="1"/>
  <c r="CC230" i="1"/>
  <c r="CD230" i="1" s="1"/>
  <c r="CC231" i="1"/>
  <c r="CD231" i="1" s="1"/>
  <c r="CC232" i="1"/>
  <c r="CD232" i="1" s="1"/>
  <c r="CC233" i="1"/>
  <c r="CD233" i="1" s="1"/>
  <c r="CC234" i="1"/>
  <c r="CD234" i="1" s="1"/>
  <c r="CC235" i="1"/>
  <c r="CD235" i="1" s="1"/>
  <c r="CC236" i="1"/>
  <c r="CD236" i="1" s="1"/>
  <c r="CC237" i="1"/>
  <c r="CD237" i="1" s="1"/>
  <c r="CC238" i="1"/>
  <c r="CD238" i="1" s="1"/>
  <c r="CC239" i="1"/>
  <c r="CD239" i="1" s="1"/>
  <c r="CC240" i="1"/>
  <c r="CD240" i="1" s="1"/>
  <c r="CC241" i="1"/>
  <c r="CD241" i="1"/>
  <c r="CC242" i="1"/>
  <c r="CD242" i="1" s="1"/>
  <c r="CC243" i="1"/>
  <c r="CD243" i="1" s="1"/>
  <c r="CC244" i="1"/>
  <c r="CD244" i="1" s="1"/>
  <c r="CC245" i="1"/>
  <c r="CD245" i="1" s="1"/>
  <c r="CC246" i="1"/>
  <c r="CD246" i="1" s="1"/>
  <c r="CC247" i="1"/>
  <c r="CD247" i="1" s="1"/>
  <c r="CC248" i="1"/>
  <c r="CD248" i="1" s="1"/>
  <c r="CC249" i="1"/>
  <c r="CD249" i="1" s="1"/>
  <c r="CC250" i="1"/>
  <c r="CD250" i="1" s="1"/>
  <c r="CC251" i="1"/>
  <c r="CD251" i="1" s="1"/>
  <c r="CC252" i="1"/>
  <c r="CD252" i="1" s="1"/>
  <c r="CC253" i="1"/>
  <c r="CD253" i="1"/>
  <c r="CC254" i="1"/>
  <c r="CD254" i="1" s="1"/>
  <c r="CC255" i="1"/>
  <c r="CD255" i="1" s="1"/>
  <c r="CC256" i="1"/>
  <c r="CD256" i="1" s="1"/>
  <c r="CC257" i="1"/>
  <c r="CD257" i="1"/>
  <c r="CC258" i="1"/>
  <c r="CD258" i="1" s="1"/>
  <c r="CC259" i="1"/>
  <c r="CD259" i="1" s="1"/>
  <c r="CC260" i="1"/>
  <c r="CD260" i="1" s="1"/>
  <c r="CC261" i="1"/>
  <c r="CD261" i="1"/>
  <c r="CC262" i="1"/>
  <c r="CD262" i="1" s="1"/>
  <c r="CC263" i="1"/>
  <c r="CD263" i="1" s="1"/>
  <c r="CC264" i="1"/>
  <c r="CD264" i="1" s="1"/>
  <c r="CC265" i="1"/>
  <c r="CD265" i="1" s="1"/>
  <c r="CC266" i="1"/>
  <c r="CD266" i="1" s="1"/>
  <c r="CC267" i="1"/>
  <c r="CD267" i="1" s="1"/>
  <c r="CC268" i="1"/>
  <c r="CD268" i="1" s="1"/>
  <c r="CC269" i="1"/>
  <c r="CD269" i="1"/>
  <c r="CC270" i="1"/>
  <c r="CD270" i="1" s="1"/>
  <c r="CC271" i="1"/>
  <c r="CD271" i="1" s="1"/>
  <c r="CC272" i="1"/>
  <c r="CD272" i="1"/>
  <c r="CC273" i="1"/>
  <c r="CD273" i="1" s="1"/>
  <c r="CC274" i="1"/>
  <c r="CD274" i="1" s="1"/>
  <c r="CC275" i="1"/>
  <c r="CD275" i="1" s="1"/>
  <c r="CC276" i="1"/>
  <c r="CD276" i="1" s="1"/>
  <c r="CC277" i="1"/>
  <c r="CD277" i="1"/>
  <c r="CC278" i="1"/>
  <c r="CD278" i="1" s="1"/>
  <c r="CC279" i="1"/>
  <c r="CD279" i="1" s="1"/>
  <c r="CC280" i="1"/>
  <c r="CD280" i="1"/>
  <c r="CC281" i="1"/>
  <c r="CD281" i="1" s="1"/>
  <c r="CC282" i="1"/>
  <c r="CD282" i="1" s="1"/>
  <c r="CC283" i="1"/>
  <c r="CD283" i="1" s="1"/>
  <c r="CC284" i="1"/>
  <c r="CD284" i="1" s="1"/>
  <c r="CC285" i="1"/>
  <c r="CD285" i="1"/>
  <c r="CC286" i="1"/>
  <c r="CD286" i="1" s="1"/>
  <c r="CC287" i="1"/>
  <c r="CD287" i="1" s="1"/>
  <c r="CC288" i="1"/>
  <c r="CD288" i="1"/>
  <c r="CC289" i="1"/>
  <c r="CD289" i="1" s="1"/>
  <c r="CC290" i="1"/>
  <c r="CD290" i="1" s="1"/>
  <c r="CC291" i="1"/>
  <c r="CD291" i="1" s="1"/>
  <c r="CC292" i="1"/>
  <c r="CD292" i="1" s="1"/>
  <c r="CC293" i="1"/>
  <c r="CD293" i="1"/>
  <c r="CC294" i="1"/>
  <c r="CD294" i="1" s="1"/>
  <c r="CC295" i="1"/>
  <c r="CD295" i="1" s="1"/>
  <c r="CC296" i="1"/>
  <c r="CD296" i="1"/>
  <c r="CC297" i="1"/>
  <c r="CD297" i="1" s="1"/>
  <c r="CC298" i="1"/>
  <c r="CD298" i="1" s="1"/>
  <c r="CC299" i="1"/>
  <c r="CD299" i="1" s="1"/>
  <c r="CC300" i="1"/>
  <c r="CD300" i="1" s="1"/>
  <c r="CC301" i="1"/>
  <c r="CD301" i="1"/>
  <c r="CC302" i="1"/>
  <c r="CD302" i="1" s="1"/>
  <c r="CC303" i="1"/>
  <c r="CD303" i="1" s="1"/>
  <c r="CC304" i="1"/>
  <c r="CD304" i="1"/>
  <c r="CC305" i="1"/>
  <c r="CD305" i="1" s="1"/>
  <c r="CC306" i="1"/>
  <c r="CD306" i="1" s="1"/>
  <c r="CC307" i="1"/>
  <c r="CD307" i="1" s="1"/>
  <c r="CC308" i="1"/>
  <c r="CD308" i="1" s="1"/>
  <c r="CC309" i="1"/>
  <c r="CD309" i="1"/>
  <c r="CC310" i="1"/>
  <c r="CD310" i="1" s="1"/>
  <c r="CC311" i="1"/>
  <c r="CD311" i="1" s="1"/>
  <c r="CC312" i="1"/>
  <c r="CD312" i="1"/>
  <c r="CC313" i="1"/>
  <c r="CD313" i="1" s="1"/>
  <c r="CC314" i="1"/>
  <c r="CD314" i="1" s="1"/>
  <c r="CC315" i="1"/>
  <c r="CD315" i="1" s="1"/>
  <c r="CC316" i="1"/>
  <c r="CD316" i="1" s="1"/>
  <c r="CC317" i="1"/>
  <c r="CD317" i="1"/>
  <c r="CC318" i="1"/>
  <c r="CD318" i="1" s="1"/>
  <c r="CC319" i="1"/>
  <c r="CD319" i="1" s="1"/>
  <c r="CC320" i="1"/>
  <c r="CD320" i="1"/>
  <c r="CC321" i="1"/>
  <c r="CD321" i="1" s="1"/>
  <c r="CC322" i="1"/>
  <c r="CD322" i="1" s="1"/>
  <c r="CC323" i="1"/>
  <c r="CD323" i="1" s="1"/>
  <c r="CC324" i="1"/>
  <c r="CD324" i="1" s="1"/>
  <c r="CC325" i="1"/>
  <c r="CD325" i="1"/>
  <c r="CC326" i="1"/>
  <c r="CD326" i="1" s="1"/>
  <c r="CC327" i="1"/>
  <c r="CD327" i="1" s="1"/>
  <c r="CC328" i="1"/>
  <c r="CD328" i="1"/>
  <c r="CC329" i="1"/>
  <c r="CD329" i="1" s="1"/>
  <c r="CC330" i="1"/>
  <c r="CD330" i="1" s="1"/>
  <c r="CC331" i="1"/>
  <c r="CD331" i="1" s="1"/>
  <c r="CC332" i="1"/>
  <c r="CD332" i="1" s="1"/>
  <c r="CC333" i="1"/>
  <c r="CD333" i="1"/>
  <c r="CC334" i="1"/>
  <c r="CD334" i="1" s="1"/>
  <c r="CC335" i="1"/>
  <c r="CD335" i="1" s="1"/>
  <c r="CC336" i="1"/>
  <c r="CD336" i="1"/>
  <c r="CC337" i="1"/>
  <c r="CD337" i="1" s="1"/>
  <c r="CC338" i="1"/>
  <c r="CD338" i="1" s="1"/>
  <c r="CC339" i="1"/>
  <c r="CD339" i="1" s="1"/>
  <c r="CC340" i="1"/>
  <c r="CD340" i="1" s="1"/>
  <c r="CC341" i="1"/>
  <c r="CD341" i="1"/>
  <c r="CC342" i="1"/>
  <c r="CD342" i="1" s="1"/>
  <c r="CC343" i="1"/>
  <c r="CD343" i="1"/>
  <c r="CC344" i="1"/>
  <c r="CD344" i="1" s="1"/>
  <c r="CC345" i="1"/>
  <c r="CD345" i="1"/>
  <c r="CC346" i="1"/>
  <c r="CD346" i="1"/>
  <c r="CC347" i="1"/>
  <c r="CD347" i="1"/>
  <c r="CC348" i="1"/>
  <c r="CD348" i="1" s="1"/>
  <c r="CC349" i="1"/>
  <c r="CD349" i="1"/>
  <c r="CC350" i="1"/>
  <c r="CD350" i="1"/>
  <c r="CC351" i="1"/>
  <c r="CD351" i="1"/>
  <c r="CC352" i="1"/>
  <c r="CD352" i="1" s="1"/>
  <c r="CC353" i="1"/>
  <c r="CD353" i="1"/>
  <c r="CC354" i="1"/>
  <c r="CD354" i="1"/>
  <c r="CC355" i="1"/>
  <c r="CD355" i="1"/>
  <c r="CC356" i="1"/>
  <c r="CD356" i="1" s="1"/>
  <c r="CC357" i="1"/>
  <c r="CD357" i="1"/>
  <c r="CC358" i="1"/>
  <c r="CD358" i="1"/>
  <c r="CC359" i="1"/>
  <c r="CD359" i="1"/>
  <c r="CC360" i="1"/>
  <c r="CD360" i="1" s="1"/>
  <c r="CC361" i="1"/>
  <c r="CD361" i="1"/>
  <c r="CC362" i="1"/>
  <c r="CD362" i="1"/>
  <c r="CC363" i="1"/>
  <c r="CD363" i="1"/>
  <c r="CC364" i="1"/>
  <c r="CD364" i="1" s="1"/>
  <c r="CC365" i="1"/>
  <c r="CD365" i="1"/>
  <c r="CC366" i="1"/>
  <c r="CD366" i="1"/>
  <c r="CC367" i="1"/>
  <c r="CD367" i="1"/>
  <c r="CC368" i="1"/>
  <c r="CD368" i="1" s="1"/>
  <c r="CC369" i="1"/>
  <c r="CD369" i="1"/>
  <c r="CC370" i="1"/>
  <c r="CD370" i="1"/>
  <c r="CC371" i="1"/>
  <c r="CD371" i="1"/>
  <c r="CC372" i="1"/>
  <c r="CD372" i="1" s="1"/>
  <c r="CC373" i="1"/>
  <c r="CD373" i="1"/>
  <c r="CC374" i="1"/>
  <c r="CD374" i="1"/>
  <c r="CC375" i="1"/>
  <c r="CD375" i="1"/>
  <c r="CC376" i="1"/>
  <c r="CD376" i="1" s="1"/>
  <c r="CC377" i="1"/>
  <c r="CD377" i="1"/>
  <c r="CC378" i="1"/>
  <c r="CD378" i="1"/>
  <c r="CC379" i="1"/>
  <c r="CD379" i="1"/>
  <c r="CC380" i="1"/>
  <c r="CD380" i="1" s="1"/>
  <c r="CC381" i="1"/>
  <c r="CD381" i="1"/>
  <c r="CC382" i="1"/>
  <c r="CD382" i="1"/>
  <c r="CC383" i="1"/>
  <c r="CD383" i="1"/>
  <c r="CC384" i="1"/>
  <c r="CD384" i="1" s="1"/>
  <c r="CC385" i="1"/>
  <c r="CD385" i="1"/>
  <c r="CC386" i="1"/>
  <c r="CD386" i="1"/>
  <c r="CC387" i="1"/>
  <c r="CD387" i="1"/>
  <c r="CC388" i="1"/>
  <c r="CD388" i="1" s="1"/>
  <c r="CC389" i="1"/>
  <c r="CD389" i="1"/>
  <c r="CC390" i="1"/>
  <c r="CD390" i="1"/>
  <c r="CC391" i="1"/>
  <c r="CD391" i="1"/>
  <c r="CC392" i="1"/>
  <c r="CD392" i="1" s="1"/>
  <c r="CC393" i="1"/>
  <c r="CD393" i="1"/>
  <c r="CC394" i="1"/>
  <c r="CD394" i="1"/>
  <c r="CC395" i="1"/>
  <c r="CD395" i="1"/>
  <c r="CC396" i="1"/>
  <c r="CD396" i="1" s="1"/>
  <c r="CC397" i="1"/>
  <c r="CD397" i="1"/>
  <c r="CC398" i="1"/>
  <c r="CD398" i="1"/>
  <c r="CC399" i="1"/>
  <c r="CD399" i="1"/>
  <c r="CC400" i="1"/>
  <c r="CD400" i="1" s="1"/>
  <c r="CC401" i="1"/>
  <c r="CD401" i="1"/>
  <c r="CC402" i="1"/>
  <c r="CD402" i="1"/>
  <c r="CC403" i="1"/>
  <c r="CD403" i="1"/>
  <c r="CC404" i="1"/>
  <c r="CD404" i="1" s="1"/>
  <c r="CC405" i="1"/>
  <c r="CD405" i="1"/>
  <c r="CC406" i="1"/>
  <c r="CD406" i="1"/>
  <c r="CC407" i="1"/>
  <c r="CD407" i="1"/>
  <c r="CC408" i="1"/>
  <c r="CD408" i="1" s="1"/>
  <c r="CC409" i="1"/>
  <c r="CD409" i="1"/>
  <c r="CC410" i="1"/>
  <c r="CD410" i="1"/>
  <c r="CC411" i="1"/>
  <c r="CD411" i="1"/>
  <c r="CC412" i="1"/>
  <c r="CD412" i="1" s="1"/>
  <c r="CC413" i="1"/>
  <c r="CD413" i="1"/>
  <c r="CC414" i="1"/>
  <c r="CD414" i="1"/>
  <c r="CC415" i="1"/>
  <c r="CD415" i="1"/>
  <c r="CC416" i="1"/>
  <c r="CD416" i="1" s="1"/>
  <c r="CC417" i="1"/>
  <c r="CD417" i="1"/>
  <c r="CC418" i="1"/>
  <c r="CD418" i="1"/>
  <c r="CC419" i="1"/>
  <c r="CD419" i="1"/>
  <c r="CC420" i="1"/>
  <c r="CD420" i="1" s="1"/>
  <c r="CC421" i="1"/>
  <c r="CD421" i="1"/>
  <c r="CC422" i="1"/>
  <c r="CD422" i="1"/>
  <c r="CC423" i="1"/>
  <c r="CD423" i="1"/>
  <c r="CC424" i="1"/>
  <c r="CD424" i="1" s="1"/>
  <c r="CC425" i="1"/>
  <c r="CD425" i="1"/>
  <c r="CC426" i="1"/>
  <c r="CD426" i="1"/>
  <c r="CC427" i="1"/>
  <c r="CD427" i="1"/>
  <c r="CC428" i="1"/>
  <c r="CD428" i="1" s="1"/>
  <c r="CC429" i="1"/>
  <c r="CD429" i="1"/>
  <c r="CC430" i="1"/>
  <c r="CD430" i="1"/>
  <c r="CC431" i="1"/>
  <c r="CD431" i="1"/>
  <c r="CC432" i="1"/>
  <c r="CD432" i="1" s="1"/>
  <c r="CC433" i="1"/>
  <c r="CD433" i="1"/>
  <c r="CC434" i="1"/>
  <c r="CD434" i="1"/>
  <c r="CC435" i="1"/>
  <c r="CD435" i="1"/>
  <c r="CC436" i="1"/>
  <c r="CD436" i="1" s="1"/>
  <c r="CC437" i="1"/>
  <c r="CD437" i="1"/>
  <c r="CC438" i="1"/>
  <c r="CD438" i="1"/>
  <c r="CC439" i="1"/>
  <c r="CD439" i="1"/>
  <c r="CC440" i="1"/>
  <c r="CD440" i="1" s="1"/>
  <c r="CC441" i="1"/>
  <c r="CD441" i="1"/>
  <c r="CC442" i="1"/>
  <c r="CD442" i="1"/>
  <c r="CC443" i="1"/>
  <c r="CD443" i="1"/>
  <c r="CC444" i="1"/>
  <c r="CD444" i="1" s="1"/>
  <c r="CC445" i="1"/>
  <c r="CD445" i="1"/>
  <c r="CC446" i="1"/>
  <c r="CD446" i="1"/>
  <c r="CC447" i="1"/>
  <c r="CD447" i="1"/>
  <c r="CC448" i="1"/>
  <c r="CD448" i="1" s="1"/>
  <c r="CC449" i="1"/>
  <c r="CD449" i="1"/>
  <c r="CC450" i="1"/>
  <c r="CD450" i="1"/>
  <c r="CC451" i="1"/>
  <c r="CD451" i="1"/>
  <c r="CC452" i="1"/>
  <c r="CD452" i="1" s="1"/>
  <c r="CC453" i="1"/>
  <c r="CD453" i="1"/>
  <c r="CC454" i="1"/>
  <c r="CD454" i="1"/>
  <c r="CC455" i="1"/>
  <c r="CD455" i="1" s="1"/>
  <c r="CC456" i="1"/>
  <c r="CD456" i="1" s="1"/>
  <c r="CC457" i="1"/>
  <c r="CD457" i="1"/>
  <c r="CC458" i="1"/>
  <c r="CD458" i="1"/>
  <c r="CC459" i="1"/>
  <c r="CD459" i="1" s="1"/>
  <c r="CC460" i="1"/>
  <c r="CD460" i="1" s="1"/>
  <c r="CC461" i="1"/>
  <c r="CD461" i="1"/>
  <c r="CC462" i="1"/>
  <c r="CD462" i="1"/>
  <c r="CC463" i="1"/>
  <c r="CD463" i="1" s="1"/>
  <c r="CC464" i="1"/>
  <c r="CD464" i="1" s="1"/>
  <c r="CC465" i="1"/>
  <c r="CD465" i="1"/>
  <c r="CC466" i="1"/>
  <c r="CD466" i="1"/>
  <c r="CC467" i="1"/>
  <c r="CD467" i="1" s="1"/>
  <c r="CC468" i="1"/>
  <c r="CD468" i="1" s="1"/>
  <c r="CC469" i="1"/>
  <c r="CD469" i="1"/>
  <c r="CC470" i="1"/>
  <c r="CD470" i="1"/>
  <c r="CC471" i="1"/>
  <c r="CD471" i="1" s="1"/>
  <c r="CC472" i="1"/>
  <c r="CD472" i="1" s="1"/>
  <c r="CC473" i="1"/>
  <c r="CD473" i="1"/>
  <c r="CC474" i="1"/>
  <c r="CD474" i="1"/>
  <c r="CC475" i="1"/>
  <c r="CD475" i="1" s="1"/>
  <c r="CC476" i="1"/>
  <c r="CD476" i="1" s="1"/>
  <c r="CC477" i="1"/>
  <c r="CD477" i="1"/>
  <c r="CC478" i="1"/>
  <c r="CD478" i="1"/>
  <c r="CC479" i="1"/>
  <c r="CD479" i="1" s="1"/>
  <c r="CC480" i="1"/>
  <c r="CD480" i="1" s="1"/>
  <c r="CC481" i="1"/>
  <c r="CD481" i="1"/>
  <c r="CC482" i="1"/>
  <c r="CD482" i="1"/>
  <c r="CC483" i="1"/>
  <c r="CD483" i="1" s="1"/>
  <c r="CC484" i="1"/>
  <c r="CD484" i="1" s="1"/>
  <c r="CC485" i="1"/>
  <c r="CD485" i="1"/>
  <c r="CC486" i="1"/>
  <c r="CD486" i="1"/>
  <c r="CC487" i="1"/>
  <c r="CD487" i="1" s="1"/>
  <c r="CC488" i="1"/>
  <c r="CD488" i="1" s="1"/>
  <c r="CC489" i="1"/>
  <c r="CD489" i="1"/>
  <c r="CC490" i="1"/>
  <c r="CD490" i="1"/>
  <c r="CC491" i="1"/>
  <c r="CD491" i="1" s="1"/>
  <c r="CC492" i="1"/>
  <c r="CD492" i="1" s="1"/>
  <c r="CC493" i="1"/>
  <c r="CD493" i="1"/>
  <c r="CC494" i="1"/>
  <c r="CD494" i="1"/>
  <c r="CC495" i="1"/>
  <c r="CD495" i="1" s="1"/>
  <c r="CC496" i="1"/>
  <c r="CD496" i="1" s="1"/>
  <c r="CC497" i="1"/>
  <c r="CD497" i="1"/>
  <c r="CC498" i="1"/>
  <c r="CD498" i="1"/>
  <c r="CC499" i="1"/>
  <c r="CD499" i="1" s="1"/>
  <c r="CE5" i="1"/>
  <c r="CE6" i="1"/>
  <c r="CE7" i="1"/>
  <c r="CE8" i="1"/>
  <c r="CE9" i="1"/>
  <c r="CE10" i="1"/>
  <c r="CE11" i="1"/>
  <c r="CE12" i="1"/>
  <c r="CE13" i="1"/>
  <c r="CE14" i="1"/>
  <c r="CE15" i="1"/>
  <c r="CE16" i="1"/>
  <c r="CE17" i="1"/>
  <c r="CE18" i="1"/>
  <c r="CE19" i="1"/>
  <c r="CE20" i="1"/>
  <c r="CE21" i="1"/>
  <c r="CE22" i="1"/>
  <c r="CE23" i="1"/>
  <c r="CE24" i="1"/>
  <c r="CE25" i="1"/>
  <c r="CE26" i="1"/>
  <c r="CE27" i="1"/>
  <c r="CE28" i="1"/>
  <c r="CE29" i="1"/>
  <c r="CE30" i="1"/>
  <c r="CE31" i="1"/>
  <c r="CE32" i="1"/>
  <c r="CE33" i="1"/>
  <c r="CE34" i="1"/>
  <c r="CE35" i="1"/>
  <c r="CE36" i="1"/>
  <c r="CE37" i="1"/>
  <c r="CE38" i="1"/>
  <c r="CE39" i="1"/>
  <c r="CE40" i="1"/>
  <c r="CE41" i="1"/>
  <c r="CE42" i="1"/>
  <c r="CE43" i="1"/>
  <c r="CE44" i="1"/>
  <c r="CE45" i="1"/>
  <c r="CE46" i="1"/>
  <c r="CE47" i="1"/>
  <c r="CE48" i="1"/>
  <c r="CE49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66" i="1"/>
  <c r="CE67" i="1"/>
  <c r="CE68" i="1"/>
  <c r="CE69" i="1"/>
  <c r="CE70" i="1"/>
  <c r="CE71" i="1"/>
  <c r="CE72" i="1"/>
  <c r="CE73" i="1"/>
  <c r="CE74" i="1"/>
  <c r="CE75" i="1"/>
  <c r="CE77" i="1"/>
  <c r="CE78" i="1"/>
  <c r="CE79" i="1"/>
  <c r="CE80" i="1"/>
  <c r="CE81" i="1"/>
  <c r="CE82" i="1"/>
  <c r="CE83" i="1"/>
  <c r="CE84" i="1"/>
  <c r="CE85" i="1"/>
  <c r="CE86" i="1"/>
  <c r="CE87" i="1"/>
  <c r="CE88" i="1"/>
  <c r="CE89" i="1"/>
  <c r="CE90" i="1"/>
  <c r="CE91" i="1"/>
  <c r="CE92" i="1"/>
  <c r="CE93" i="1"/>
  <c r="CE94" i="1"/>
  <c r="CE96" i="1"/>
  <c r="CE97" i="1"/>
  <c r="CE98" i="1"/>
  <c r="CE99" i="1"/>
  <c r="CE100" i="1"/>
  <c r="CE101" i="1"/>
  <c r="CE102" i="1"/>
  <c r="CE103" i="1"/>
  <c r="CE104" i="1"/>
  <c r="CE105" i="1"/>
  <c r="CE106" i="1"/>
  <c r="CE107" i="1"/>
  <c r="CE109" i="1"/>
  <c r="CE110" i="1"/>
  <c r="CE111" i="1"/>
  <c r="CE112" i="1"/>
  <c r="CE113" i="1"/>
  <c r="CE114" i="1"/>
  <c r="CE115" i="1"/>
  <c r="CE116" i="1"/>
  <c r="CE117" i="1"/>
  <c r="CE118" i="1"/>
  <c r="CE119" i="1"/>
  <c r="CE120" i="1"/>
  <c r="CE122" i="1"/>
  <c r="CE123" i="1"/>
  <c r="CE124" i="1"/>
  <c r="CE125" i="1"/>
  <c r="CE126" i="1"/>
  <c r="CE128" i="1"/>
  <c r="CE129" i="1"/>
  <c r="CE130" i="1"/>
  <c r="CE131" i="1"/>
  <c r="CE132" i="1"/>
  <c r="CE133" i="1"/>
  <c r="CE134" i="1"/>
  <c r="CE135" i="1"/>
  <c r="CE136" i="1"/>
  <c r="CE137" i="1"/>
  <c r="CE138" i="1"/>
  <c r="CE139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4" i="1"/>
  <c r="CE155" i="1"/>
  <c r="CE156" i="1"/>
  <c r="CE157" i="1"/>
  <c r="CE158" i="1"/>
  <c r="CE160" i="1"/>
  <c r="CE161" i="1"/>
  <c r="CE162" i="1"/>
  <c r="CE163" i="1"/>
  <c r="CE164" i="1"/>
  <c r="CE165" i="1"/>
  <c r="CE166" i="1"/>
  <c r="CE167" i="1"/>
  <c r="CE168" i="1"/>
  <c r="CE169" i="1"/>
  <c r="CE170" i="1"/>
  <c r="CE171" i="1"/>
  <c r="CE173" i="1"/>
  <c r="CE174" i="1"/>
  <c r="CE175" i="1"/>
  <c r="CE176" i="1"/>
  <c r="CE177" i="1"/>
  <c r="CE178" i="1"/>
  <c r="CE179" i="1"/>
  <c r="CE180" i="1"/>
  <c r="CE181" i="1"/>
  <c r="CE182" i="1"/>
  <c r="CE183" i="1"/>
  <c r="CE184" i="1"/>
  <c r="CE186" i="1"/>
  <c r="CE187" i="1"/>
  <c r="CE188" i="1"/>
  <c r="CE189" i="1"/>
  <c r="CE190" i="1"/>
  <c r="CE192" i="1"/>
  <c r="CE193" i="1"/>
  <c r="CE194" i="1"/>
  <c r="CE195" i="1"/>
  <c r="CE196" i="1"/>
  <c r="CE197" i="1"/>
  <c r="CE198" i="1"/>
  <c r="CE199" i="1"/>
  <c r="CE200" i="1"/>
  <c r="CE201" i="1"/>
  <c r="CE202" i="1"/>
  <c r="CE203" i="1"/>
  <c r="CE205" i="1"/>
  <c r="CE206" i="1"/>
  <c r="CE207" i="1"/>
  <c r="CE208" i="1"/>
  <c r="CE209" i="1"/>
  <c r="CE210" i="1"/>
  <c r="CE211" i="1"/>
  <c r="CE212" i="1"/>
  <c r="CE213" i="1"/>
  <c r="CE214" i="1"/>
  <c r="CE215" i="1"/>
  <c r="CE216" i="1"/>
  <c r="CE218" i="1"/>
  <c r="CE219" i="1"/>
  <c r="CE220" i="1"/>
  <c r="CE221" i="1"/>
  <c r="CE222" i="1"/>
  <c r="CE224" i="1"/>
  <c r="CE225" i="1"/>
  <c r="CE226" i="1"/>
  <c r="CE227" i="1"/>
  <c r="CE228" i="1"/>
  <c r="CE229" i="1"/>
  <c r="CE230" i="1"/>
  <c r="CE231" i="1"/>
  <c r="CE232" i="1"/>
  <c r="CE233" i="1"/>
  <c r="CE234" i="1"/>
  <c r="CE235" i="1"/>
  <c r="CE237" i="1"/>
  <c r="CE238" i="1"/>
  <c r="CE239" i="1"/>
  <c r="CE240" i="1"/>
  <c r="CE241" i="1"/>
  <c r="CE242" i="1"/>
  <c r="CE243" i="1"/>
  <c r="CE244" i="1"/>
  <c r="CE245" i="1"/>
  <c r="CE246" i="1"/>
  <c r="CE247" i="1"/>
  <c r="CE248" i="1"/>
  <c r="CE250" i="1"/>
  <c r="CE251" i="1"/>
  <c r="CE252" i="1"/>
  <c r="CE253" i="1"/>
  <c r="CE254" i="1"/>
  <c r="CE256" i="1"/>
  <c r="CE257" i="1"/>
  <c r="CE258" i="1"/>
  <c r="CE259" i="1"/>
  <c r="CE260" i="1"/>
  <c r="CE261" i="1"/>
  <c r="CE262" i="1"/>
  <c r="CE263" i="1"/>
  <c r="CE264" i="1"/>
  <c r="CE265" i="1"/>
  <c r="CE266" i="1"/>
  <c r="CE267" i="1"/>
  <c r="CE269" i="1"/>
  <c r="CE270" i="1"/>
  <c r="CE271" i="1"/>
  <c r="CE272" i="1"/>
  <c r="CE274" i="1"/>
  <c r="CE275" i="1"/>
  <c r="CE276" i="1"/>
  <c r="CE277" i="1"/>
  <c r="CE279" i="1"/>
  <c r="CE280" i="1"/>
  <c r="CE281" i="1"/>
  <c r="CE282" i="1"/>
  <c r="CE283" i="1"/>
  <c r="CE285" i="1"/>
  <c r="CE286" i="1"/>
  <c r="CE287" i="1"/>
  <c r="CE288" i="1"/>
  <c r="CE290" i="1"/>
  <c r="CE291" i="1"/>
  <c r="CE292" i="1"/>
  <c r="CE293" i="1"/>
  <c r="CE295" i="1"/>
  <c r="CE296" i="1"/>
  <c r="CE297" i="1"/>
  <c r="CE298" i="1"/>
  <c r="CE299" i="1"/>
  <c r="CE301" i="1"/>
  <c r="CE302" i="1"/>
  <c r="CE303" i="1"/>
  <c r="CE304" i="1"/>
  <c r="CE306" i="1"/>
  <c r="CE307" i="1"/>
  <c r="CE308" i="1"/>
  <c r="CE309" i="1"/>
  <c r="CE311" i="1"/>
  <c r="CE312" i="1"/>
  <c r="CE313" i="1"/>
  <c r="CE314" i="1"/>
  <c r="CE315" i="1"/>
  <c r="CE317" i="1"/>
  <c r="CE318" i="1"/>
  <c r="CE319" i="1"/>
  <c r="CE320" i="1"/>
  <c r="CE322" i="1"/>
  <c r="CE323" i="1"/>
  <c r="CE324" i="1"/>
  <c r="CE325" i="1"/>
  <c r="CE327" i="1"/>
  <c r="CE328" i="1"/>
  <c r="CE329" i="1"/>
  <c r="CE330" i="1"/>
  <c r="CE331" i="1"/>
  <c r="CE333" i="1"/>
  <c r="CE334" i="1"/>
  <c r="CE335" i="1"/>
  <c r="CE336" i="1"/>
  <c r="CE338" i="1"/>
  <c r="CE339" i="1"/>
  <c r="CE340" i="1"/>
  <c r="CE341" i="1"/>
  <c r="CE343" i="1"/>
  <c r="CE344" i="1"/>
  <c r="CE345" i="1"/>
  <c r="CE346" i="1"/>
  <c r="CE347" i="1"/>
  <c r="CE348" i="1"/>
  <c r="CE349" i="1"/>
  <c r="CE350" i="1"/>
  <c r="CE351" i="1"/>
  <c r="CE352" i="1"/>
  <c r="CE353" i="1"/>
  <c r="CE354" i="1"/>
  <c r="CE355" i="1"/>
  <c r="CE356" i="1"/>
  <c r="CE357" i="1"/>
  <c r="CE358" i="1"/>
  <c r="CE359" i="1"/>
  <c r="CE360" i="1"/>
  <c r="CE361" i="1"/>
  <c r="CE362" i="1"/>
  <c r="CE363" i="1"/>
  <c r="CE364" i="1"/>
  <c r="CE365" i="1"/>
  <c r="CE366" i="1"/>
  <c r="CE367" i="1"/>
  <c r="CE368" i="1"/>
  <c r="CE369" i="1"/>
  <c r="CE370" i="1"/>
  <c r="CE371" i="1"/>
  <c r="CE372" i="1"/>
  <c r="CE373" i="1"/>
  <c r="CE374" i="1"/>
  <c r="CE375" i="1"/>
  <c r="CE376" i="1"/>
  <c r="CE377" i="1"/>
  <c r="CE378" i="1"/>
  <c r="CE379" i="1"/>
  <c r="CE380" i="1"/>
  <c r="CE381" i="1"/>
  <c r="CE382" i="1"/>
  <c r="CE383" i="1"/>
  <c r="CE384" i="1"/>
  <c r="CE385" i="1"/>
  <c r="CE386" i="1"/>
  <c r="CE387" i="1"/>
  <c r="CE388" i="1"/>
  <c r="CE389" i="1"/>
  <c r="CE390" i="1"/>
  <c r="CE391" i="1"/>
  <c r="CE392" i="1"/>
  <c r="CE393" i="1"/>
  <c r="CE394" i="1"/>
  <c r="CE395" i="1"/>
  <c r="CE396" i="1"/>
  <c r="CE397" i="1"/>
  <c r="CE398" i="1"/>
  <c r="CE399" i="1"/>
  <c r="CE400" i="1"/>
  <c r="CE401" i="1"/>
  <c r="CE402" i="1"/>
  <c r="CE403" i="1"/>
  <c r="CE404" i="1"/>
  <c r="CE405" i="1"/>
  <c r="CE406" i="1"/>
  <c r="CE407" i="1"/>
  <c r="CE408" i="1"/>
  <c r="CE409" i="1"/>
  <c r="CE410" i="1"/>
  <c r="CE411" i="1"/>
  <c r="CE412" i="1"/>
  <c r="CE413" i="1"/>
  <c r="CE414" i="1"/>
  <c r="CE415" i="1"/>
  <c r="CE416" i="1"/>
  <c r="CE417" i="1"/>
  <c r="CE418" i="1"/>
  <c r="CE419" i="1"/>
  <c r="CE420" i="1"/>
  <c r="CE421" i="1"/>
  <c r="CE422" i="1"/>
  <c r="CE423" i="1"/>
  <c r="CE424" i="1"/>
  <c r="CE425" i="1"/>
  <c r="CE426" i="1"/>
  <c r="CE427" i="1"/>
  <c r="CE428" i="1"/>
  <c r="CE429" i="1"/>
  <c r="CE430" i="1"/>
  <c r="CE431" i="1"/>
  <c r="CE432" i="1"/>
  <c r="CE433" i="1"/>
  <c r="CE434" i="1"/>
  <c r="CE435" i="1"/>
  <c r="CE436" i="1"/>
  <c r="CE437" i="1"/>
  <c r="CE438" i="1"/>
  <c r="CE439" i="1"/>
  <c r="CE440" i="1"/>
  <c r="CE441" i="1"/>
  <c r="CE442" i="1"/>
  <c r="CE443" i="1"/>
  <c r="CE444" i="1"/>
  <c r="CE445" i="1"/>
  <c r="CE446" i="1"/>
  <c r="CE447" i="1"/>
  <c r="CE448" i="1"/>
  <c r="CE449" i="1"/>
  <c r="CE450" i="1"/>
  <c r="CE451" i="1"/>
  <c r="CE452" i="1"/>
  <c r="CE453" i="1"/>
  <c r="CE454" i="1"/>
  <c r="CE455" i="1"/>
  <c r="CE456" i="1"/>
  <c r="CE457" i="1"/>
  <c r="CE458" i="1"/>
  <c r="CE459" i="1"/>
  <c r="CE460" i="1"/>
  <c r="CE461" i="1"/>
  <c r="CE462" i="1"/>
  <c r="CE463" i="1"/>
  <c r="CE464" i="1"/>
  <c r="CE465" i="1"/>
  <c r="CE466" i="1"/>
  <c r="CE467" i="1"/>
  <c r="CE468" i="1"/>
  <c r="CE469" i="1"/>
  <c r="CE470" i="1"/>
  <c r="CE471" i="1"/>
  <c r="CE472" i="1"/>
  <c r="CE473" i="1"/>
  <c r="CE474" i="1"/>
  <c r="CE475" i="1"/>
  <c r="CE476" i="1"/>
  <c r="CE477" i="1"/>
  <c r="CE478" i="1"/>
  <c r="CE479" i="1"/>
  <c r="CE480" i="1"/>
  <c r="CE481" i="1"/>
  <c r="CE482" i="1"/>
  <c r="CE483" i="1"/>
  <c r="CE484" i="1"/>
  <c r="CE485" i="1"/>
  <c r="CE486" i="1"/>
  <c r="CE487" i="1"/>
  <c r="CE488" i="1"/>
  <c r="CE489" i="1"/>
  <c r="CE490" i="1"/>
  <c r="CE491" i="1"/>
  <c r="CE492" i="1"/>
  <c r="CE493" i="1"/>
  <c r="CE494" i="1"/>
  <c r="CE495" i="1"/>
  <c r="CE496" i="1"/>
  <c r="CE497" i="1"/>
  <c r="CE498" i="1"/>
  <c r="CE499" i="1"/>
  <c r="CE4" i="1"/>
  <c r="CC5" i="1"/>
  <c r="CH4" i="1"/>
  <c r="CG4" i="1"/>
  <c r="CI4" i="1" s="1"/>
  <c r="CC4" i="1"/>
  <c r="CE289" i="1" l="1"/>
  <c r="CE273" i="1"/>
  <c r="CE249" i="1"/>
  <c r="CE185" i="1"/>
  <c r="CE121" i="1"/>
  <c r="CE337" i="1"/>
  <c r="CE217" i="1"/>
  <c r="CE153" i="1"/>
  <c r="CE255" i="1"/>
  <c r="CE223" i="1"/>
  <c r="CE191" i="1"/>
  <c r="CE159" i="1"/>
  <c r="CE127" i="1"/>
  <c r="CE95" i="1"/>
  <c r="CE321" i="1"/>
  <c r="CE305" i="1"/>
  <c r="CE342" i="1"/>
  <c r="CE326" i="1"/>
  <c r="CE310" i="1"/>
  <c r="CE294" i="1"/>
  <c r="CE278" i="1"/>
  <c r="CE332" i="1"/>
  <c r="CE316" i="1"/>
  <c r="CE300" i="1"/>
  <c r="CE284" i="1"/>
  <c r="CE268" i="1"/>
  <c r="CE236" i="1"/>
  <c r="CE204" i="1"/>
  <c r="CE172" i="1"/>
  <c r="CE140" i="1"/>
  <c r="CE108" i="1"/>
  <c r="CE76" i="1"/>
  <c r="CD5" i="1"/>
  <c r="CD4" i="1"/>
  <c r="CF4" i="1" s="1"/>
  <c r="C5" i="1" l="1"/>
  <c r="D5" i="1"/>
  <c r="E5" i="1"/>
  <c r="F5" i="1"/>
  <c r="AW5" i="1"/>
  <c r="BV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S5" i="1"/>
  <c r="BW5" i="1"/>
  <c r="C6" i="1"/>
  <c r="D6" i="1"/>
  <c r="E6" i="1"/>
  <c r="F6" i="1"/>
  <c r="AW6" i="1"/>
  <c r="BR6" i="1" s="1"/>
  <c r="AX6" i="1"/>
  <c r="BV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S6" i="1"/>
  <c r="BW6" i="1"/>
  <c r="C7" i="1"/>
  <c r="D7" i="1"/>
  <c r="E7" i="1"/>
  <c r="F7" i="1"/>
  <c r="AW7" i="1"/>
  <c r="AX7" i="1"/>
  <c r="AZ7" i="1" s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V7" i="1"/>
  <c r="BW7" i="1"/>
  <c r="C8" i="1"/>
  <c r="D8" i="1"/>
  <c r="E8" i="1"/>
  <c r="F8" i="1"/>
  <c r="AW8" i="1"/>
  <c r="BR8" i="1" s="1"/>
  <c r="AX8" i="1"/>
  <c r="BV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S8" i="1"/>
  <c r="BW8" i="1"/>
  <c r="C9" i="1"/>
  <c r="D9" i="1"/>
  <c r="E9" i="1"/>
  <c r="F9" i="1"/>
  <c r="AW9" i="1"/>
  <c r="BR9" i="1" s="1"/>
  <c r="AX9" i="1"/>
  <c r="AZ9" i="1" s="1"/>
  <c r="BV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S9" i="1"/>
  <c r="BW9" i="1"/>
  <c r="C10" i="1"/>
  <c r="D10" i="1"/>
  <c r="E10" i="1"/>
  <c r="F10" i="1"/>
  <c r="AW10" i="1"/>
  <c r="BR10" i="1" s="1"/>
  <c r="AX10" i="1"/>
  <c r="BV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S10" i="1"/>
  <c r="BW10" i="1"/>
  <c r="C11" i="1"/>
  <c r="D11" i="1"/>
  <c r="E11" i="1"/>
  <c r="F11" i="1"/>
  <c r="AW11" i="1"/>
  <c r="AX11" i="1"/>
  <c r="BV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W11" i="1"/>
  <c r="C12" i="1"/>
  <c r="D12" i="1"/>
  <c r="E12" i="1"/>
  <c r="F12" i="1"/>
  <c r="AW12" i="1"/>
  <c r="BR12" i="1" s="1"/>
  <c r="BV12" i="1"/>
  <c r="BA12" i="1"/>
  <c r="BB12" i="1"/>
  <c r="BC12" i="1"/>
  <c r="BD12" i="1"/>
  <c r="BE12" i="1"/>
  <c r="BF12" i="1"/>
  <c r="BG12" i="1"/>
  <c r="BH12" i="1"/>
  <c r="AX12" i="1" s="1"/>
  <c r="BI12" i="1"/>
  <c r="BJ12" i="1"/>
  <c r="BK12" i="1"/>
  <c r="BL12" i="1"/>
  <c r="BM12" i="1"/>
  <c r="BN12" i="1"/>
  <c r="BO12" i="1"/>
  <c r="BP12" i="1"/>
  <c r="BQ12" i="1"/>
  <c r="BS12" i="1"/>
  <c r="BW12" i="1"/>
  <c r="C13" i="1"/>
  <c r="D13" i="1"/>
  <c r="E13" i="1"/>
  <c r="F13" i="1"/>
  <c r="AW13" i="1"/>
  <c r="BR13" i="1" s="1"/>
  <c r="AX13" i="1"/>
  <c r="AZ13" i="1" s="1"/>
  <c r="BV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S13" i="1"/>
  <c r="BW13" i="1"/>
  <c r="C14" i="1"/>
  <c r="D14" i="1"/>
  <c r="E14" i="1"/>
  <c r="F14" i="1"/>
  <c r="AW14" i="1"/>
  <c r="BR14" i="1" s="1"/>
  <c r="AX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S14" i="1"/>
  <c r="BV14" i="1"/>
  <c r="BW14" i="1"/>
  <c r="C15" i="1"/>
  <c r="D15" i="1"/>
  <c r="E15" i="1"/>
  <c r="F15" i="1"/>
  <c r="AW15" i="1"/>
  <c r="BR15" i="1" s="1"/>
  <c r="AX15" i="1"/>
  <c r="BV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S15" i="1"/>
  <c r="BW15" i="1"/>
  <c r="C16" i="1"/>
  <c r="D16" i="1"/>
  <c r="E16" i="1"/>
  <c r="F16" i="1"/>
  <c r="AW16" i="1"/>
  <c r="AX16" i="1"/>
  <c r="BV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W16" i="1"/>
  <c r="C17" i="1"/>
  <c r="D17" i="1"/>
  <c r="E17" i="1"/>
  <c r="F17" i="1"/>
  <c r="AW17" i="1"/>
  <c r="BR17" i="1" s="1"/>
  <c r="AX17" i="1"/>
  <c r="AZ17" i="1" s="1"/>
  <c r="BV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S17" i="1"/>
  <c r="BW17" i="1"/>
  <c r="C18" i="1"/>
  <c r="D18" i="1"/>
  <c r="E18" i="1"/>
  <c r="F18" i="1"/>
  <c r="AW18" i="1"/>
  <c r="BR18" i="1" s="1"/>
  <c r="AX18" i="1"/>
  <c r="BV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S18" i="1"/>
  <c r="BW18" i="1"/>
  <c r="C19" i="1"/>
  <c r="D19" i="1"/>
  <c r="E19" i="1"/>
  <c r="F19" i="1"/>
  <c r="AW19" i="1"/>
  <c r="BR19" i="1" s="1"/>
  <c r="AX19" i="1"/>
  <c r="AZ19" i="1" s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S19" i="1"/>
  <c r="BV19" i="1"/>
  <c r="BW19" i="1"/>
  <c r="C20" i="1"/>
  <c r="D20" i="1"/>
  <c r="E20" i="1"/>
  <c r="F20" i="1"/>
  <c r="AW20" i="1"/>
  <c r="AX20" i="1"/>
  <c r="BV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W20" i="1"/>
  <c r="C21" i="1"/>
  <c r="D21" i="1"/>
  <c r="E21" i="1"/>
  <c r="F21" i="1"/>
  <c r="AW21" i="1"/>
  <c r="BR21" i="1" s="1"/>
  <c r="AX21" i="1"/>
  <c r="AZ21" i="1" s="1"/>
  <c r="BV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S21" i="1"/>
  <c r="BW21" i="1"/>
  <c r="C22" i="1"/>
  <c r="D22" i="1"/>
  <c r="E22" i="1"/>
  <c r="F22" i="1"/>
  <c r="AW22" i="1"/>
  <c r="BR22" i="1" s="1"/>
  <c r="AX22" i="1"/>
  <c r="BV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S22" i="1"/>
  <c r="BW22" i="1"/>
  <c r="C23" i="1"/>
  <c r="D23" i="1"/>
  <c r="E23" i="1"/>
  <c r="F23" i="1"/>
  <c r="AW23" i="1"/>
  <c r="AX23" i="1"/>
  <c r="AZ23" i="1" s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V23" i="1"/>
  <c r="BW23" i="1"/>
  <c r="C24" i="1"/>
  <c r="D24" i="1"/>
  <c r="E24" i="1"/>
  <c r="F24" i="1"/>
  <c r="AW24" i="1"/>
  <c r="BR24" i="1" s="1"/>
  <c r="AX24" i="1"/>
  <c r="BV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S24" i="1"/>
  <c r="BW24" i="1"/>
  <c r="C25" i="1"/>
  <c r="D25" i="1"/>
  <c r="E25" i="1"/>
  <c r="F25" i="1"/>
  <c r="AW25" i="1"/>
  <c r="BR25" i="1" s="1"/>
  <c r="AX25" i="1"/>
  <c r="AZ25" i="1" s="1"/>
  <c r="BV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S25" i="1"/>
  <c r="BW25" i="1"/>
  <c r="C26" i="1"/>
  <c r="D26" i="1"/>
  <c r="E26" i="1"/>
  <c r="F26" i="1"/>
  <c r="AW26" i="1"/>
  <c r="BR26" i="1" s="1"/>
  <c r="AX26" i="1"/>
  <c r="AZ26" i="1" s="1"/>
  <c r="BV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S26" i="1"/>
  <c r="BW26" i="1"/>
  <c r="C27" i="1"/>
  <c r="D27" i="1"/>
  <c r="E27" i="1"/>
  <c r="F27" i="1"/>
  <c r="AW27" i="1"/>
  <c r="AX27" i="1"/>
  <c r="BV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W27" i="1"/>
  <c r="C28" i="1"/>
  <c r="D28" i="1"/>
  <c r="E28" i="1"/>
  <c r="F28" i="1"/>
  <c r="AW28" i="1"/>
  <c r="AX28" i="1"/>
  <c r="AZ28" i="1" s="1"/>
  <c r="BV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W28" i="1"/>
  <c r="C29" i="1"/>
  <c r="D29" i="1"/>
  <c r="E29" i="1"/>
  <c r="F29" i="1"/>
  <c r="AW29" i="1"/>
  <c r="BR29" i="1" s="1"/>
  <c r="AX29" i="1"/>
  <c r="AZ29" i="1" s="1"/>
  <c r="BV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S29" i="1"/>
  <c r="BW29" i="1"/>
  <c r="C30" i="1"/>
  <c r="D30" i="1"/>
  <c r="E30" i="1"/>
  <c r="F30" i="1"/>
  <c r="AW30" i="1"/>
  <c r="BR30" i="1" s="1"/>
  <c r="AX30" i="1"/>
  <c r="AZ30" i="1" s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S30" i="1"/>
  <c r="BV30" i="1"/>
  <c r="BW30" i="1"/>
  <c r="C31" i="1"/>
  <c r="D31" i="1"/>
  <c r="E31" i="1"/>
  <c r="F31" i="1"/>
  <c r="AW31" i="1"/>
  <c r="BR31" i="1" s="1"/>
  <c r="AX31" i="1"/>
  <c r="AZ31" i="1" s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S31" i="1"/>
  <c r="BV31" i="1"/>
  <c r="BW31" i="1"/>
  <c r="C32" i="1"/>
  <c r="D32" i="1"/>
  <c r="E32" i="1"/>
  <c r="F32" i="1"/>
  <c r="AW32" i="1"/>
  <c r="AX32" i="1"/>
  <c r="BV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W32" i="1"/>
  <c r="C33" i="1"/>
  <c r="D33" i="1"/>
  <c r="E33" i="1"/>
  <c r="F33" i="1"/>
  <c r="AW33" i="1"/>
  <c r="BR33" i="1" s="1"/>
  <c r="AX33" i="1"/>
  <c r="AZ33" i="1" s="1"/>
  <c r="BV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S33" i="1"/>
  <c r="BW33" i="1"/>
  <c r="C34" i="1"/>
  <c r="D34" i="1"/>
  <c r="E34" i="1"/>
  <c r="F34" i="1"/>
  <c r="AW34" i="1"/>
  <c r="BR34" i="1" s="1"/>
  <c r="AX34" i="1"/>
  <c r="AZ34" i="1" s="1"/>
  <c r="BV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S34" i="1"/>
  <c r="BW34" i="1"/>
  <c r="C35" i="1"/>
  <c r="D35" i="1"/>
  <c r="E35" i="1"/>
  <c r="F35" i="1"/>
  <c r="AW35" i="1"/>
  <c r="AX35" i="1"/>
  <c r="BV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W35" i="1"/>
  <c r="C36" i="1"/>
  <c r="D36" i="1"/>
  <c r="E36" i="1"/>
  <c r="F36" i="1"/>
  <c r="AW36" i="1"/>
  <c r="BR36" i="1" s="1"/>
  <c r="AX36" i="1"/>
  <c r="AZ36" i="1" s="1"/>
  <c r="BV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S36" i="1"/>
  <c r="BW36" i="1"/>
  <c r="C37" i="1"/>
  <c r="D37" i="1"/>
  <c r="E37" i="1"/>
  <c r="F37" i="1"/>
  <c r="AW37" i="1"/>
  <c r="BR37" i="1" s="1"/>
  <c r="AX37" i="1"/>
  <c r="AZ37" i="1" s="1"/>
  <c r="BV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S37" i="1"/>
  <c r="BW37" i="1"/>
  <c r="C38" i="1"/>
  <c r="D38" i="1"/>
  <c r="E38" i="1"/>
  <c r="F38" i="1"/>
  <c r="AW38" i="1"/>
  <c r="BR38" i="1" s="1"/>
  <c r="AX38" i="1"/>
  <c r="AZ38" i="1" s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S38" i="1"/>
  <c r="BV38" i="1"/>
  <c r="BW38" i="1"/>
  <c r="C39" i="1"/>
  <c r="D39" i="1"/>
  <c r="E39" i="1"/>
  <c r="F39" i="1"/>
  <c r="AW39" i="1"/>
  <c r="BR39" i="1" s="1"/>
  <c r="AX39" i="1"/>
  <c r="BV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S39" i="1"/>
  <c r="BW39" i="1"/>
  <c r="C40" i="1"/>
  <c r="D40" i="1"/>
  <c r="E40" i="1"/>
  <c r="F40" i="1"/>
  <c r="AW40" i="1"/>
  <c r="AX40" i="1"/>
  <c r="BV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W40" i="1"/>
  <c r="C41" i="1"/>
  <c r="D41" i="1"/>
  <c r="E41" i="1"/>
  <c r="F41" i="1"/>
  <c r="AW41" i="1"/>
  <c r="BR41" i="1" s="1"/>
  <c r="AX41" i="1"/>
  <c r="AZ41" i="1" s="1"/>
  <c r="BV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S41" i="1"/>
  <c r="BW41" i="1"/>
  <c r="C42" i="1"/>
  <c r="D42" i="1"/>
  <c r="E42" i="1"/>
  <c r="F42" i="1"/>
  <c r="AW42" i="1"/>
  <c r="BR42" i="1" s="1"/>
  <c r="AX42" i="1"/>
  <c r="AZ42" i="1" s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S42" i="1"/>
  <c r="BV42" i="1"/>
  <c r="BW42" i="1"/>
  <c r="C43" i="1"/>
  <c r="D43" i="1"/>
  <c r="E43" i="1"/>
  <c r="F43" i="1"/>
  <c r="AW43" i="1"/>
  <c r="BR43" i="1" s="1"/>
  <c r="AX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S43" i="1"/>
  <c r="BV43" i="1"/>
  <c r="BW43" i="1"/>
  <c r="C44" i="1"/>
  <c r="D44" i="1"/>
  <c r="E44" i="1"/>
  <c r="F44" i="1"/>
  <c r="AW44" i="1"/>
  <c r="BR44" i="1" s="1"/>
  <c r="AX44" i="1"/>
  <c r="BV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S44" i="1"/>
  <c r="BW44" i="1"/>
  <c r="C45" i="1"/>
  <c r="D45" i="1"/>
  <c r="E45" i="1"/>
  <c r="F45" i="1"/>
  <c r="AW45" i="1"/>
  <c r="BR45" i="1" s="1"/>
  <c r="AX45" i="1"/>
  <c r="AZ45" i="1" s="1"/>
  <c r="BV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S45" i="1"/>
  <c r="BW45" i="1"/>
  <c r="C46" i="1"/>
  <c r="D46" i="1"/>
  <c r="E46" i="1"/>
  <c r="F46" i="1"/>
  <c r="AW46" i="1"/>
  <c r="BR46" i="1" s="1"/>
  <c r="AX46" i="1"/>
  <c r="AZ46" i="1" s="1"/>
  <c r="BV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S46" i="1"/>
  <c r="BW46" i="1"/>
  <c r="C47" i="1"/>
  <c r="D47" i="1"/>
  <c r="E47" i="1"/>
  <c r="F47" i="1"/>
  <c r="AW47" i="1"/>
  <c r="AX47" i="1"/>
  <c r="BV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W47" i="1"/>
  <c r="C48" i="1"/>
  <c r="D48" i="1"/>
  <c r="E48" i="1"/>
  <c r="F48" i="1"/>
  <c r="AW48" i="1"/>
  <c r="BR48" i="1" s="1"/>
  <c r="AX48" i="1"/>
  <c r="BV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S48" i="1"/>
  <c r="BW48" i="1"/>
  <c r="C49" i="1"/>
  <c r="D49" i="1"/>
  <c r="E49" i="1"/>
  <c r="F49" i="1"/>
  <c r="AW49" i="1"/>
  <c r="BR49" i="1" s="1"/>
  <c r="AX49" i="1"/>
  <c r="AZ49" i="1" s="1"/>
  <c r="BV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S49" i="1"/>
  <c r="BW49" i="1"/>
  <c r="C50" i="1"/>
  <c r="D50" i="1"/>
  <c r="E50" i="1"/>
  <c r="F50" i="1"/>
  <c r="AW50" i="1"/>
  <c r="BR50" i="1" s="1"/>
  <c r="AX50" i="1"/>
  <c r="AZ50" i="1" s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S50" i="1"/>
  <c r="BV50" i="1"/>
  <c r="BW50" i="1"/>
  <c r="C51" i="1"/>
  <c r="D51" i="1"/>
  <c r="E51" i="1"/>
  <c r="F51" i="1"/>
  <c r="AW51" i="1"/>
  <c r="BR51" i="1" s="1"/>
  <c r="AX51" i="1"/>
  <c r="BV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S51" i="1"/>
  <c r="BW51" i="1"/>
  <c r="C52" i="1"/>
  <c r="D52" i="1"/>
  <c r="E52" i="1"/>
  <c r="F52" i="1"/>
  <c r="AW52" i="1"/>
  <c r="AX52" i="1"/>
  <c r="BV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W52" i="1"/>
  <c r="C53" i="1"/>
  <c r="D53" i="1"/>
  <c r="E53" i="1"/>
  <c r="F53" i="1"/>
  <c r="AW53" i="1"/>
  <c r="BR53" i="1" s="1"/>
  <c r="AX53" i="1"/>
  <c r="AZ53" i="1" s="1"/>
  <c r="BV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S53" i="1"/>
  <c r="BW53" i="1"/>
  <c r="C54" i="1"/>
  <c r="D54" i="1"/>
  <c r="E54" i="1"/>
  <c r="F54" i="1"/>
  <c r="AW54" i="1"/>
  <c r="BR54" i="1" s="1"/>
  <c r="AX54" i="1"/>
  <c r="AZ54" i="1" s="1"/>
  <c r="BV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S54" i="1"/>
  <c r="BW54" i="1"/>
  <c r="C55" i="1"/>
  <c r="D55" i="1"/>
  <c r="E55" i="1"/>
  <c r="F55" i="1"/>
  <c r="AW55" i="1"/>
  <c r="AX55" i="1"/>
  <c r="AZ55" i="1" s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V55" i="1"/>
  <c r="BW55" i="1"/>
  <c r="C56" i="1"/>
  <c r="D56" i="1"/>
  <c r="E56" i="1"/>
  <c r="F56" i="1"/>
  <c r="AW56" i="1"/>
  <c r="BR56" i="1" s="1"/>
  <c r="AX56" i="1"/>
  <c r="BV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S56" i="1"/>
  <c r="BW56" i="1"/>
  <c r="C57" i="1"/>
  <c r="D57" i="1"/>
  <c r="E57" i="1"/>
  <c r="F57" i="1"/>
  <c r="AW57" i="1"/>
  <c r="BR57" i="1" s="1"/>
  <c r="AX57" i="1"/>
  <c r="AZ57" i="1" s="1"/>
  <c r="BV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S57" i="1"/>
  <c r="BW57" i="1"/>
  <c r="C58" i="1"/>
  <c r="D58" i="1"/>
  <c r="E58" i="1"/>
  <c r="F58" i="1"/>
  <c r="AW58" i="1"/>
  <c r="BR58" i="1" s="1"/>
  <c r="AX58" i="1"/>
  <c r="AZ58" i="1" s="1"/>
  <c r="BV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S58" i="1"/>
  <c r="BW58" i="1"/>
  <c r="C59" i="1"/>
  <c r="D59" i="1"/>
  <c r="E59" i="1"/>
  <c r="F59" i="1"/>
  <c r="AW59" i="1"/>
  <c r="AX59" i="1"/>
  <c r="BV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W59" i="1"/>
  <c r="C60" i="1"/>
  <c r="D60" i="1"/>
  <c r="E60" i="1"/>
  <c r="F60" i="1"/>
  <c r="AW60" i="1"/>
  <c r="AX60" i="1"/>
  <c r="AZ60" i="1" s="1"/>
  <c r="BV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W60" i="1"/>
  <c r="C61" i="1"/>
  <c r="D61" i="1"/>
  <c r="E61" i="1"/>
  <c r="F61" i="1"/>
  <c r="AW61" i="1"/>
  <c r="BR61" i="1" s="1"/>
  <c r="AX61" i="1"/>
  <c r="AZ61" i="1" s="1"/>
  <c r="BV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S61" i="1"/>
  <c r="BW61" i="1"/>
  <c r="C62" i="1"/>
  <c r="D62" i="1"/>
  <c r="E62" i="1"/>
  <c r="F62" i="1"/>
  <c r="AW62" i="1"/>
  <c r="BR62" i="1" s="1"/>
  <c r="AX62" i="1"/>
  <c r="AZ62" i="1" s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S62" i="1"/>
  <c r="BV62" i="1"/>
  <c r="BW62" i="1"/>
  <c r="C63" i="1"/>
  <c r="D63" i="1"/>
  <c r="E63" i="1"/>
  <c r="F63" i="1"/>
  <c r="AW63" i="1"/>
  <c r="BR63" i="1" s="1"/>
  <c r="AX63" i="1"/>
  <c r="AZ63" i="1" s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S63" i="1"/>
  <c r="BV63" i="1"/>
  <c r="BW63" i="1"/>
  <c r="C64" i="1"/>
  <c r="D64" i="1"/>
  <c r="E64" i="1"/>
  <c r="F64" i="1"/>
  <c r="AW64" i="1"/>
  <c r="AX64" i="1"/>
  <c r="BV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W64" i="1"/>
  <c r="C65" i="1"/>
  <c r="D65" i="1"/>
  <c r="E65" i="1"/>
  <c r="F65" i="1"/>
  <c r="AW65" i="1"/>
  <c r="BR65" i="1" s="1"/>
  <c r="AX65" i="1"/>
  <c r="AZ65" i="1" s="1"/>
  <c r="BV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S65" i="1"/>
  <c r="BW65" i="1"/>
  <c r="C66" i="1"/>
  <c r="D66" i="1"/>
  <c r="E66" i="1"/>
  <c r="F66" i="1"/>
  <c r="AW66" i="1"/>
  <c r="BR66" i="1" s="1"/>
  <c r="AX66" i="1"/>
  <c r="AZ66" i="1" s="1"/>
  <c r="BV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S66" i="1"/>
  <c r="BW66" i="1"/>
  <c r="C67" i="1"/>
  <c r="D67" i="1"/>
  <c r="E67" i="1"/>
  <c r="F67" i="1"/>
  <c r="AW67" i="1"/>
  <c r="AX67" i="1"/>
  <c r="BV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W67" i="1"/>
  <c r="C68" i="1"/>
  <c r="D68" i="1"/>
  <c r="E68" i="1"/>
  <c r="F68" i="1"/>
  <c r="AW68" i="1"/>
  <c r="BR68" i="1" s="1"/>
  <c r="AX68" i="1"/>
  <c r="AZ68" i="1" s="1"/>
  <c r="BV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S68" i="1"/>
  <c r="BW68" i="1"/>
  <c r="C69" i="1"/>
  <c r="D69" i="1"/>
  <c r="E69" i="1"/>
  <c r="F69" i="1"/>
  <c r="AW69" i="1"/>
  <c r="BR69" i="1" s="1"/>
  <c r="AX69" i="1"/>
  <c r="AZ69" i="1" s="1"/>
  <c r="BV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S69" i="1"/>
  <c r="BW69" i="1"/>
  <c r="C70" i="1"/>
  <c r="D70" i="1"/>
  <c r="E70" i="1"/>
  <c r="F70" i="1"/>
  <c r="AW70" i="1"/>
  <c r="BR70" i="1" s="1"/>
  <c r="AX70" i="1"/>
  <c r="AZ70" i="1" s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S70" i="1"/>
  <c r="BV70" i="1"/>
  <c r="BW70" i="1"/>
  <c r="C71" i="1"/>
  <c r="D71" i="1"/>
  <c r="E71" i="1"/>
  <c r="F71" i="1"/>
  <c r="AW71" i="1"/>
  <c r="BR71" i="1" s="1"/>
  <c r="AX71" i="1"/>
  <c r="BV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S71" i="1"/>
  <c r="BW71" i="1"/>
  <c r="C72" i="1"/>
  <c r="D72" i="1"/>
  <c r="E72" i="1"/>
  <c r="F72" i="1"/>
  <c r="AW72" i="1"/>
  <c r="AX72" i="1"/>
  <c r="BV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W72" i="1"/>
  <c r="C73" i="1"/>
  <c r="D73" i="1"/>
  <c r="E73" i="1"/>
  <c r="F73" i="1"/>
  <c r="AW73" i="1"/>
  <c r="BR73" i="1" s="1"/>
  <c r="AX73" i="1"/>
  <c r="AZ73" i="1" s="1"/>
  <c r="BV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S73" i="1"/>
  <c r="BW73" i="1"/>
  <c r="C74" i="1"/>
  <c r="D74" i="1"/>
  <c r="E74" i="1"/>
  <c r="F74" i="1"/>
  <c r="AW74" i="1"/>
  <c r="BR74" i="1" s="1"/>
  <c r="AX74" i="1"/>
  <c r="AZ74" i="1" s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S74" i="1"/>
  <c r="BV74" i="1"/>
  <c r="BW74" i="1"/>
  <c r="C75" i="1"/>
  <c r="D75" i="1"/>
  <c r="E75" i="1"/>
  <c r="F75" i="1"/>
  <c r="AW75" i="1"/>
  <c r="BR75" i="1" s="1"/>
  <c r="AX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S75" i="1"/>
  <c r="BV75" i="1"/>
  <c r="BW75" i="1"/>
  <c r="C76" i="1"/>
  <c r="D76" i="1"/>
  <c r="E76" i="1"/>
  <c r="F76" i="1"/>
  <c r="AW76" i="1"/>
  <c r="BR76" i="1" s="1"/>
  <c r="AX76" i="1"/>
  <c r="BV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S76" i="1"/>
  <c r="BW76" i="1"/>
  <c r="C77" i="1"/>
  <c r="D77" i="1"/>
  <c r="E77" i="1"/>
  <c r="F77" i="1"/>
  <c r="AW77" i="1"/>
  <c r="BR77" i="1" s="1"/>
  <c r="AX77" i="1"/>
  <c r="AZ77" i="1" s="1"/>
  <c r="BV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S77" i="1"/>
  <c r="BW77" i="1"/>
  <c r="C78" i="1"/>
  <c r="D78" i="1"/>
  <c r="E78" i="1"/>
  <c r="F78" i="1"/>
  <c r="AW78" i="1"/>
  <c r="BR78" i="1" s="1"/>
  <c r="AX78" i="1"/>
  <c r="AZ78" i="1" s="1"/>
  <c r="BV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S78" i="1"/>
  <c r="BW78" i="1"/>
  <c r="C79" i="1"/>
  <c r="D79" i="1"/>
  <c r="E79" i="1"/>
  <c r="F79" i="1"/>
  <c r="AW79" i="1"/>
  <c r="AX79" i="1"/>
  <c r="BV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W79" i="1"/>
  <c r="C80" i="1"/>
  <c r="D80" i="1"/>
  <c r="E80" i="1"/>
  <c r="F80" i="1"/>
  <c r="AW80" i="1"/>
  <c r="BR80" i="1" s="1"/>
  <c r="AX80" i="1"/>
  <c r="BV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S80" i="1"/>
  <c r="BW80" i="1"/>
  <c r="C81" i="1"/>
  <c r="D81" i="1"/>
  <c r="E81" i="1"/>
  <c r="F81" i="1"/>
  <c r="AW81" i="1"/>
  <c r="BR81" i="1" s="1"/>
  <c r="AX81" i="1"/>
  <c r="AZ81" i="1" s="1"/>
  <c r="BV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S81" i="1"/>
  <c r="BW81" i="1"/>
  <c r="C82" i="1"/>
  <c r="D82" i="1"/>
  <c r="E82" i="1"/>
  <c r="F82" i="1"/>
  <c r="AW82" i="1"/>
  <c r="BR82" i="1" s="1"/>
  <c r="AX82" i="1"/>
  <c r="AZ82" i="1" s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S82" i="1"/>
  <c r="BV82" i="1"/>
  <c r="BW82" i="1"/>
  <c r="C83" i="1"/>
  <c r="D83" i="1"/>
  <c r="E83" i="1"/>
  <c r="F83" i="1"/>
  <c r="AW83" i="1"/>
  <c r="BR83" i="1" s="1"/>
  <c r="AX83" i="1"/>
  <c r="BV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S83" i="1"/>
  <c r="BW83" i="1"/>
  <c r="C84" i="1"/>
  <c r="D84" i="1"/>
  <c r="E84" i="1"/>
  <c r="F84" i="1"/>
  <c r="AW84" i="1"/>
  <c r="AX84" i="1"/>
  <c r="BV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W84" i="1"/>
  <c r="C85" i="1"/>
  <c r="D85" i="1"/>
  <c r="E85" i="1"/>
  <c r="F85" i="1"/>
  <c r="AW85" i="1"/>
  <c r="BR85" i="1" s="1"/>
  <c r="AX85" i="1"/>
  <c r="AZ85" i="1" s="1"/>
  <c r="BV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S85" i="1"/>
  <c r="BW85" i="1"/>
  <c r="C86" i="1"/>
  <c r="D86" i="1"/>
  <c r="E86" i="1"/>
  <c r="F86" i="1"/>
  <c r="AW86" i="1"/>
  <c r="BR86" i="1" s="1"/>
  <c r="AX86" i="1"/>
  <c r="AZ86" i="1" s="1"/>
  <c r="BV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S86" i="1"/>
  <c r="BW86" i="1"/>
  <c r="C87" i="1"/>
  <c r="D87" i="1"/>
  <c r="E87" i="1"/>
  <c r="F87" i="1"/>
  <c r="AW87" i="1"/>
  <c r="AX87" i="1"/>
  <c r="AZ87" i="1" s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V87" i="1"/>
  <c r="BW87" i="1"/>
  <c r="C88" i="1"/>
  <c r="D88" i="1"/>
  <c r="E88" i="1"/>
  <c r="F88" i="1"/>
  <c r="AW88" i="1"/>
  <c r="BR88" i="1" s="1"/>
  <c r="AX88" i="1"/>
  <c r="AZ88" i="1" s="1"/>
  <c r="BV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S88" i="1"/>
  <c r="BW88" i="1"/>
  <c r="C89" i="1"/>
  <c r="D89" i="1"/>
  <c r="E89" i="1"/>
  <c r="F89" i="1"/>
  <c r="AW89" i="1"/>
  <c r="BR89" i="1" s="1"/>
  <c r="AX89" i="1"/>
  <c r="AZ89" i="1" s="1"/>
  <c r="BV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S89" i="1"/>
  <c r="BW89" i="1"/>
  <c r="C90" i="1"/>
  <c r="D90" i="1"/>
  <c r="E90" i="1"/>
  <c r="F90" i="1"/>
  <c r="AW90" i="1"/>
  <c r="BR90" i="1" s="1"/>
  <c r="AX90" i="1"/>
  <c r="AZ90" i="1" s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S90" i="1"/>
  <c r="BV90" i="1"/>
  <c r="BW90" i="1"/>
  <c r="C91" i="1"/>
  <c r="D91" i="1"/>
  <c r="E91" i="1"/>
  <c r="F91" i="1"/>
  <c r="AW91" i="1"/>
  <c r="AX91" i="1"/>
  <c r="BV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W91" i="1"/>
  <c r="C92" i="1"/>
  <c r="D92" i="1"/>
  <c r="E92" i="1"/>
  <c r="F92" i="1"/>
  <c r="AW92" i="1"/>
  <c r="BR92" i="1" s="1"/>
  <c r="AX92" i="1"/>
  <c r="BV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S92" i="1"/>
  <c r="BW92" i="1"/>
  <c r="C93" i="1"/>
  <c r="D93" i="1"/>
  <c r="E93" i="1"/>
  <c r="F93" i="1"/>
  <c r="AW93" i="1"/>
  <c r="BR93" i="1" s="1"/>
  <c r="AX93" i="1"/>
  <c r="BV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S93" i="1"/>
  <c r="BW93" i="1"/>
  <c r="C94" i="1"/>
  <c r="D94" i="1"/>
  <c r="E94" i="1"/>
  <c r="F94" i="1"/>
  <c r="AW94" i="1"/>
  <c r="BR94" i="1" s="1"/>
  <c r="AX94" i="1"/>
  <c r="BV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S94" i="1"/>
  <c r="BW94" i="1"/>
  <c r="C95" i="1"/>
  <c r="D95" i="1"/>
  <c r="E95" i="1"/>
  <c r="F95" i="1"/>
  <c r="AW95" i="1"/>
  <c r="BR95" i="1" s="1"/>
  <c r="AX95" i="1"/>
  <c r="BV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S95" i="1"/>
  <c r="BW95" i="1"/>
  <c r="C96" i="1"/>
  <c r="D96" i="1"/>
  <c r="E96" i="1"/>
  <c r="F96" i="1"/>
  <c r="AW96" i="1"/>
  <c r="BR96" i="1" s="1"/>
  <c r="AX96" i="1"/>
  <c r="BV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S96" i="1"/>
  <c r="BW96" i="1"/>
  <c r="C97" i="1"/>
  <c r="D97" i="1"/>
  <c r="E97" i="1"/>
  <c r="F97" i="1"/>
  <c r="AW97" i="1"/>
  <c r="BR97" i="1" s="1"/>
  <c r="AX97" i="1"/>
  <c r="AZ97" i="1" s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S97" i="1"/>
  <c r="BV97" i="1"/>
  <c r="BW97" i="1"/>
  <c r="C98" i="1"/>
  <c r="D98" i="1"/>
  <c r="E98" i="1"/>
  <c r="F98" i="1"/>
  <c r="AW98" i="1"/>
  <c r="BR98" i="1" s="1"/>
  <c r="AX98" i="1"/>
  <c r="BV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S98" i="1"/>
  <c r="BW98" i="1"/>
  <c r="C99" i="1"/>
  <c r="D99" i="1"/>
  <c r="E99" i="1"/>
  <c r="F99" i="1"/>
  <c r="AW99" i="1"/>
  <c r="BR99" i="1" s="1"/>
  <c r="AX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S99" i="1"/>
  <c r="BV99" i="1"/>
  <c r="BW99" i="1"/>
  <c r="C100" i="1"/>
  <c r="D100" i="1"/>
  <c r="E100" i="1"/>
  <c r="F100" i="1"/>
  <c r="AW100" i="1"/>
  <c r="BR100" i="1" s="1"/>
  <c r="AX100" i="1"/>
  <c r="BV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S100" i="1"/>
  <c r="BW100" i="1"/>
  <c r="C101" i="1"/>
  <c r="D101" i="1"/>
  <c r="E101" i="1"/>
  <c r="F101" i="1"/>
  <c r="AW101" i="1"/>
  <c r="AX101" i="1"/>
  <c r="AZ101" i="1" s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V101" i="1"/>
  <c r="BW101" i="1"/>
  <c r="C102" i="1"/>
  <c r="D102" i="1"/>
  <c r="E102" i="1"/>
  <c r="F102" i="1"/>
  <c r="AW102" i="1"/>
  <c r="BR102" i="1" s="1"/>
  <c r="AX102" i="1"/>
  <c r="BV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S102" i="1"/>
  <c r="BW102" i="1"/>
  <c r="C103" i="1"/>
  <c r="D103" i="1"/>
  <c r="E103" i="1"/>
  <c r="F103" i="1"/>
  <c r="AW103" i="1"/>
  <c r="AX103" i="1"/>
  <c r="AZ103" i="1" s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V103" i="1"/>
  <c r="BW103" i="1"/>
  <c r="C104" i="1"/>
  <c r="D104" i="1"/>
  <c r="E104" i="1"/>
  <c r="F104" i="1"/>
  <c r="AW104" i="1"/>
  <c r="BR104" i="1" s="1"/>
  <c r="AX104" i="1"/>
  <c r="AZ104" i="1" s="1"/>
  <c r="BV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S104" i="1"/>
  <c r="BW104" i="1"/>
  <c r="BR5" i="1" l="1"/>
  <c r="CG5" i="1"/>
  <c r="CI5" i="1" s="1"/>
  <c r="CF5" i="1" s="1"/>
  <c r="CH5" i="1"/>
  <c r="BU30" i="1"/>
  <c r="BU46" i="1"/>
  <c r="BU34" i="1"/>
  <c r="AX5" i="1"/>
  <c r="AZ5" i="1" s="1"/>
  <c r="BU18" i="1"/>
  <c r="BU70" i="1"/>
  <c r="BU14" i="1"/>
  <c r="BU50" i="1"/>
  <c r="BU94" i="1"/>
  <c r="BU82" i="1"/>
  <c r="BU58" i="1"/>
  <c r="BU54" i="1"/>
  <c r="BU42" i="1"/>
  <c r="BU26" i="1"/>
  <c r="BU22" i="1"/>
  <c r="BU100" i="1"/>
  <c r="BU96" i="1"/>
  <c r="BU104" i="1"/>
  <c r="BU86" i="1"/>
  <c r="BU74" i="1"/>
  <c r="BU59" i="1"/>
  <c r="BU32" i="1"/>
  <c r="BU27" i="1"/>
  <c r="BU6" i="1"/>
  <c r="BU66" i="1"/>
  <c r="BU62" i="1"/>
  <c r="BU38" i="1"/>
  <c r="BU20" i="1"/>
  <c r="BU5" i="1"/>
  <c r="BU78" i="1"/>
  <c r="BU10" i="1"/>
  <c r="BU95" i="1"/>
  <c r="BU87" i="1"/>
  <c r="BU64" i="1"/>
  <c r="BU98" i="1"/>
  <c r="BU92" i="1"/>
  <c r="BU61" i="1"/>
  <c r="BU29" i="1"/>
  <c r="AZ56" i="1"/>
  <c r="BU52" i="1"/>
  <c r="AZ51" i="1"/>
  <c r="BU49" i="1"/>
  <c r="BU47" i="1"/>
  <c r="AZ24" i="1"/>
  <c r="BU13" i="1"/>
  <c r="BU11" i="1"/>
  <c r="AZ10" i="1"/>
  <c r="AZ8" i="1"/>
  <c r="AZ83" i="1"/>
  <c r="BU81" i="1"/>
  <c r="BU79" i="1"/>
  <c r="AZ71" i="1"/>
  <c r="AZ44" i="1"/>
  <c r="BU40" i="1"/>
  <c r="AZ39" i="1"/>
  <c r="BU37" i="1"/>
  <c r="BU35" i="1"/>
  <c r="BU16" i="1"/>
  <c r="AZ15" i="1"/>
  <c r="AZ102" i="1"/>
  <c r="BU93" i="1"/>
  <c r="BU84" i="1"/>
  <c r="BU72" i="1"/>
  <c r="AZ98" i="1"/>
  <c r="BU57" i="1"/>
  <c r="BU55" i="1"/>
  <c r="AZ32" i="1"/>
  <c r="BU28" i="1"/>
  <c r="AZ27" i="1"/>
  <c r="BU25" i="1"/>
  <c r="BU23" i="1"/>
  <c r="AZ22" i="1"/>
  <c r="AZ20" i="1"/>
  <c r="BU9" i="1"/>
  <c r="BU7" i="1"/>
  <c r="AZ6" i="1"/>
  <c r="BU89" i="1"/>
  <c r="AZ100" i="1"/>
  <c r="BU91" i="1"/>
  <c r="BU69" i="1"/>
  <c r="AZ64" i="1"/>
  <c r="BU60" i="1"/>
  <c r="AZ84" i="1"/>
  <c r="BU80" i="1"/>
  <c r="BU77" i="1"/>
  <c r="BU75" i="1"/>
  <c r="AZ52" i="1"/>
  <c r="BU48" i="1"/>
  <c r="AZ47" i="1"/>
  <c r="BU45" i="1"/>
  <c r="BU43" i="1"/>
  <c r="BU12" i="1"/>
  <c r="AZ11" i="1"/>
  <c r="AZ93" i="1"/>
  <c r="BU67" i="1"/>
  <c r="AZ59" i="1"/>
  <c r="BU103" i="1"/>
  <c r="AZ79" i="1"/>
  <c r="BU102" i="1"/>
  <c r="BU101" i="1"/>
  <c r="AZ94" i="1"/>
  <c r="AZ72" i="1"/>
  <c r="BU68" i="1"/>
  <c r="AZ67" i="1"/>
  <c r="BU65" i="1"/>
  <c r="BU63" i="1"/>
  <c r="AZ40" i="1"/>
  <c r="BU36" i="1"/>
  <c r="AZ35" i="1"/>
  <c r="BU33" i="1"/>
  <c r="BU31" i="1"/>
  <c r="BU21" i="1"/>
  <c r="BU19" i="1"/>
  <c r="AZ18" i="1"/>
  <c r="AZ16" i="1"/>
  <c r="AZ76" i="1"/>
  <c r="BU99" i="1"/>
  <c r="BU85" i="1"/>
  <c r="BU56" i="1"/>
  <c r="BU24" i="1"/>
  <c r="BU8" i="1"/>
  <c r="AZ95" i="1"/>
  <c r="BU83" i="1"/>
  <c r="BU53" i="1"/>
  <c r="BU51" i="1"/>
  <c r="AZ99" i="1"/>
  <c r="BU97" i="1"/>
  <c r="BU90" i="1"/>
  <c r="AZ80" i="1"/>
  <c r="BU76" i="1"/>
  <c r="AZ75" i="1"/>
  <c r="BU73" i="1"/>
  <c r="BU71" i="1"/>
  <c r="AZ48" i="1"/>
  <c r="BU44" i="1"/>
  <c r="AZ43" i="1"/>
  <c r="BU41" i="1"/>
  <c r="BU39" i="1"/>
  <c r="BU17" i="1"/>
  <c r="BU15" i="1"/>
  <c r="AZ14" i="1"/>
  <c r="AZ12" i="1"/>
  <c r="AZ96" i="1"/>
  <c r="AZ92" i="1"/>
  <c r="AZ91" i="1"/>
  <c r="BU88" i="1"/>
  <c r="BW4" i="1" l="1"/>
  <c r="BW2" i="1" s="1"/>
  <c r="BS4" i="1"/>
  <c r="BS2" i="1" s="1"/>
  <c r="BQ4" i="1"/>
  <c r="BQ2" i="1" s="1"/>
  <c r="BP4" i="1"/>
  <c r="BP2" i="1" s="1"/>
  <c r="BO4" i="1"/>
  <c r="BO2" i="1" s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BV4" i="1"/>
  <c r="BV2" i="1" s="1"/>
  <c r="AW4" i="1"/>
  <c r="BR4" i="1" s="1"/>
  <c r="BR2" i="1" s="1"/>
  <c r="F4" i="1"/>
  <c r="E4" i="1"/>
  <c r="D4" i="1"/>
  <c r="C4" i="1"/>
  <c r="AX4" i="1" l="1"/>
  <c r="AZ4" i="1" s="1"/>
  <c r="AY1" i="1" s="1"/>
  <c r="BU4" i="1"/>
  <c r="BU2" i="1" s="1"/>
  <c r="BW3" i="1" l="1"/>
  <c r="BV3" i="1"/>
  <c r="BU3" i="1"/>
  <c r="BT3" i="1"/>
  <c r="BS3" i="1"/>
  <c r="BR3" i="1"/>
  <c r="BQ3" i="1"/>
  <c r="BP3" i="1"/>
  <c r="BO3" i="1"/>
  <c r="BN3" i="1"/>
  <c r="BM3" i="1"/>
  <c r="BL3" i="1"/>
  <c r="BK3" i="1"/>
  <c r="BJ3" i="1"/>
  <c r="BI3" i="1"/>
  <c r="BH3" i="1"/>
  <c r="BG3" i="1"/>
  <c r="BF3" i="1"/>
  <c r="BE3" i="1"/>
  <c r="BD3" i="1"/>
  <c r="BC3" i="1"/>
  <c r="BB3" i="1"/>
  <c r="BA3" i="1"/>
  <c r="AZ3" i="1"/>
  <c r="AY3" i="1"/>
  <c r="AX3" i="1"/>
  <c r="AW3" i="1"/>
  <c r="AV3" i="1"/>
  <c r="AU3" i="1"/>
  <c r="AT3" i="1"/>
  <c r="AS3" i="1"/>
  <c r="AR3" i="1"/>
  <c r="AQ3" i="1"/>
  <c r="AP3" i="1"/>
  <c r="AO3" i="1"/>
  <c r="AN3" i="1"/>
  <c r="AM3" i="1"/>
  <c r="AL3" i="1"/>
  <c r="AK3" i="1"/>
  <c r="AJ3" i="1"/>
  <c r="AI3" i="1"/>
  <c r="AH3" i="1"/>
  <c r="AG3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AW2" i="1"/>
  <c r="AN2" i="1"/>
  <c r="AL2" i="1"/>
  <c r="AJ2" i="1"/>
  <c r="AH2" i="1"/>
  <c r="AB2" i="1"/>
  <c r="L2" i="1"/>
  <c r="BO1" i="1"/>
  <c r="AW1" i="1"/>
  <c r="T2" i="2" l="1"/>
  <c r="T3" i="2" l="1"/>
  <c r="T4" i="2" l="1"/>
  <c r="U3" i="2"/>
  <c r="W3" i="2"/>
  <c r="V3" i="2"/>
  <c r="BZ1" i="2"/>
  <c r="U2" i="2"/>
  <c r="W2" i="2"/>
  <c r="V2" i="2"/>
  <c r="X3" i="2" l="1"/>
  <c r="Y3" i="2"/>
  <c r="T5" i="2"/>
  <c r="V4" i="2"/>
  <c r="W4" i="2"/>
  <c r="U4" i="2"/>
  <c r="Y2" i="2"/>
  <c r="X2" i="2"/>
  <c r="Y4" i="2" l="1"/>
  <c r="X4" i="2"/>
  <c r="T6" i="2"/>
  <c r="W5" i="2"/>
  <c r="V5" i="2"/>
  <c r="U5" i="2"/>
  <c r="X5" i="2" l="1"/>
  <c r="Y5" i="2"/>
  <c r="T7" i="2"/>
  <c r="V6" i="2"/>
  <c r="W6" i="2"/>
  <c r="U6" i="2"/>
  <c r="Y6" i="2" l="1"/>
  <c r="X6" i="2"/>
  <c r="T8" i="2"/>
  <c r="U7" i="2"/>
  <c r="W7" i="2"/>
  <c r="V7" i="2"/>
  <c r="X7" i="2" l="1"/>
  <c r="Y7" i="2"/>
  <c r="T9" i="2"/>
  <c r="V8" i="2"/>
  <c r="W8" i="2"/>
  <c r="U8" i="2"/>
  <c r="Y8" i="2" l="1"/>
  <c r="X8" i="2"/>
  <c r="T10" i="2"/>
  <c r="V9" i="2"/>
  <c r="W9" i="2"/>
  <c r="U9" i="2"/>
  <c r="Y9" i="2" l="1"/>
  <c r="T11" i="2"/>
  <c r="V10" i="2"/>
  <c r="W10" i="2"/>
  <c r="U10" i="2"/>
  <c r="X9" i="2"/>
  <c r="Y10" i="2" l="1"/>
  <c r="X10" i="2"/>
  <c r="T12" i="2"/>
  <c r="U11" i="2"/>
  <c r="W11" i="2"/>
  <c r="V11" i="2"/>
  <c r="X11" i="2" l="1"/>
  <c r="Y11" i="2"/>
  <c r="T13" i="2"/>
  <c r="V12" i="2"/>
  <c r="W12" i="2"/>
  <c r="U12" i="2"/>
  <c r="Y12" i="2" l="1"/>
  <c r="X12" i="2"/>
  <c r="T14" i="2"/>
  <c r="W13" i="2"/>
  <c r="U13" i="2"/>
  <c r="V13" i="2"/>
  <c r="X13" i="2" l="1"/>
  <c r="Y13" i="2"/>
  <c r="T15" i="2"/>
  <c r="V14" i="2"/>
  <c r="W14" i="2"/>
  <c r="U14" i="2"/>
  <c r="Y14" i="2" l="1"/>
  <c r="X14" i="2"/>
  <c r="T16" i="2"/>
  <c r="U15" i="2"/>
  <c r="W15" i="2"/>
  <c r="V15" i="2"/>
  <c r="X15" i="2" l="1"/>
  <c r="Y15" i="2"/>
  <c r="T17" i="2"/>
  <c r="V16" i="2"/>
  <c r="W16" i="2"/>
  <c r="U16" i="2"/>
  <c r="Y16" i="2" l="1"/>
  <c r="X16" i="2"/>
  <c r="T18" i="2"/>
  <c r="W17" i="2"/>
  <c r="V17" i="2"/>
  <c r="U17" i="2"/>
  <c r="X17" i="2" l="1"/>
  <c r="Y17" i="2"/>
  <c r="T19" i="2"/>
  <c r="U18" i="2"/>
  <c r="V18" i="2"/>
  <c r="W18" i="2"/>
  <c r="X18" i="2" l="1"/>
  <c r="Y18" i="2"/>
  <c r="T20" i="2"/>
  <c r="W19" i="2"/>
  <c r="U19" i="2"/>
  <c r="V19" i="2"/>
  <c r="X19" i="2" l="1"/>
  <c r="Y19" i="2"/>
  <c r="T21" i="2"/>
  <c r="U20" i="2"/>
  <c r="W20" i="2"/>
  <c r="V20" i="2"/>
  <c r="X20" i="2" l="1"/>
  <c r="Y20" i="2"/>
  <c r="T22" i="2"/>
  <c r="V21" i="2"/>
  <c r="U21" i="2"/>
  <c r="W21" i="2"/>
  <c r="Y21" i="2" l="1"/>
  <c r="X21" i="2"/>
  <c r="T23" i="2"/>
  <c r="U22" i="2"/>
  <c r="V22" i="2"/>
  <c r="W22" i="2"/>
  <c r="X22" i="2" l="1"/>
  <c r="Y22" i="2"/>
  <c r="T24" i="2"/>
  <c r="U23" i="2"/>
  <c r="W23" i="2"/>
  <c r="V23" i="2"/>
  <c r="X23" i="2" l="1"/>
  <c r="Y23" i="2"/>
  <c r="T25" i="2"/>
  <c r="U24" i="2"/>
  <c r="V24" i="2"/>
  <c r="W24" i="2"/>
  <c r="X24" i="2" l="1"/>
  <c r="Y24" i="2"/>
  <c r="T26" i="2"/>
  <c r="U25" i="2"/>
  <c r="W25" i="2"/>
  <c r="V25" i="2"/>
  <c r="X25" i="2" l="1"/>
  <c r="Y25" i="2"/>
  <c r="T27" i="2"/>
  <c r="U26" i="2"/>
  <c r="V26" i="2"/>
  <c r="W26" i="2"/>
  <c r="X26" i="2" l="1"/>
  <c r="Y26" i="2"/>
  <c r="T28" i="2"/>
  <c r="W27" i="2"/>
  <c r="U27" i="2"/>
  <c r="V27" i="2"/>
  <c r="X27" i="2" l="1"/>
  <c r="Y27" i="2"/>
  <c r="T29" i="2"/>
  <c r="V28" i="2"/>
  <c r="W28" i="2"/>
  <c r="U28" i="2"/>
  <c r="Y28" i="2" l="1"/>
  <c r="X28" i="2"/>
  <c r="T30" i="2"/>
  <c r="V29" i="2"/>
  <c r="W29" i="2"/>
  <c r="U29" i="2"/>
  <c r="Y29" i="2" l="1"/>
  <c r="X29" i="2"/>
  <c r="T31" i="2"/>
  <c r="U30" i="2"/>
  <c r="V30" i="2"/>
  <c r="W30" i="2"/>
  <c r="X30" i="2" l="1"/>
  <c r="Y30" i="2"/>
  <c r="T32" i="2"/>
  <c r="W31" i="2"/>
  <c r="U31" i="2"/>
  <c r="V31" i="2"/>
  <c r="X31" i="2" l="1"/>
  <c r="Y31" i="2"/>
  <c r="T33" i="2"/>
  <c r="W32" i="2"/>
  <c r="U32" i="2"/>
  <c r="V32" i="2"/>
  <c r="X32" i="2" l="1"/>
  <c r="Y32" i="2"/>
  <c r="T34" i="2"/>
  <c r="U33" i="2"/>
  <c r="V33" i="2"/>
  <c r="W33" i="2"/>
  <c r="X33" i="2" l="1"/>
  <c r="Y33" i="2"/>
  <c r="T35" i="2"/>
  <c r="U34" i="2"/>
  <c r="V34" i="2"/>
  <c r="W34" i="2"/>
  <c r="Y34" i="2" l="1"/>
  <c r="X34" i="2"/>
  <c r="T36" i="2"/>
  <c r="U35" i="2"/>
  <c r="V35" i="2"/>
  <c r="W35" i="2"/>
  <c r="X35" i="2" l="1"/>
  <c r="Y35" i="2"/>
  <c r="T37" i="2"/>
  <c r="V36" i="2"/>
  <c r="W36" i="2"/>
  <c r="U36" i="2"/>
  <c r="Y36" i="2" l="1"/>
  <c r="X36" i="2"/>
  <c r="T38" i="2"/>
  <c r="W37" i="2"/>
  <c r="U37" i="2"/>
  <c r="V37" i="2"/>
  <c r="X37" i="2" l="1"/>
  <c r="Y37" i="2"/>
  <c r="T39" i="2"/>
  <c r="U38" i="2"/>
  <c r="V38" i="2"/>
  <c r="W38" i="2"/>
  <c r="X38" i="2" l="1"/>
  <c r="Y38" i="2"/>
  <c r="T40" i="2"/>
  <c r="W39" i="2"/>
  <c r="V39" i="2"/>
  <c r="U39" i="2"/>
  <c r="X39" i="2" l="1"/>
  <c r="Y39" i="2"/>
  <c r="T41" i="2"/>
  <c r="U40" i="2"/>
  <c r="V40" i="2"/>
  <c r="W40" i="2"/>
  <c r="X40" i="2" l="1"/>
  <c r="Y40" i="2"/>
  <c r="T42" i="2"/>
  <c r="U41" i="2"/>
  <c r="V41" i="2"/>
  <c r="W41" i="2"/>
  <c r="X41" i="2" l="1"/>
  <c r="Y41" i="2"/>
  <c r="T43" i="2"/>
  <c r="U42" i="2"/>
  <c r="V42" i="2"/>
  <c r="W42" i="2"/>
  <c r="Y42" i="2" l="1"/>
  <c r="T44" i="2"/>
  <c r="W43" i="2"/>
  <c r="U43" i="2"/>
  <c r="V43" i="2"/>
  <c r="X42" i="2"/>
  <c r="X43" i="2" l="1"/>
  <c r="Y43" i="2"/>
  <c r="T45" i="2"/>
  <c r="W44" i="2"/>
  <c r="V44" i="2"/>
  <c r="U44" i="2"/>
  <c r="Y44" i="2" l="1"/>
  <c r="X44" i="2"/>
  <c r="T46" i="2"/>
  <c r="U45" i="2"/>
  <c r="V45" i="2"/>
  <c r="W45" i="2"/>
  <c r="X45" i="2" l="1"/>
  <c r="Y45" i="2"/>
  <c r="T47" i="2"/>
  <c r="U46" i="2"/>
  <c r="V46" i="2"/>
  <c r="W46" i="2"/>
  <c r="X46" i="2" l="1"/>
  <c r="Y46" i="2"/>
  <c r="T48" i="2"/>
  <c r="U47" i="2"/>
  <c r="V47" i="2"/>
  <c r="W47" i="2"/>
  <c r="X47" i="2" l="1"/>
  <c r="Y47" i="2"/>
  <c r="T49" i="2"/>
  <c r="V48" i="2"/>
  <c r="W48" i="2"/>
  <c r="U48" i="2"/>
  <c r="Y48" i="2" l="1"/>
  <c r="X48" i="2"/>
  <c r="T50" i="2"/>
  <c r="U49" i="2"/>
  <c r="V49" i="2"/>
  <c r="W49" i="2"/>
  <c r="X49" i="2" l="1"/>
  <c r="Y49" i="2"/>
  <c r="T51" i="2"/>
  <c r="W50" i="2"/>
  <c r="U50" i="2"/>
  <c r="V50" i="2"/>
  <c r="X50" i="2" l="1"/>
  <c r="Y50" i="2"/>
  <c r="T52" i="2"/>
  <c r="U51" i="2"/>
  <c r="W51" i="2"/>
  <c r="V51" i="2"/>
  <c r="X51" i="2" l="1"/>
  <c r="Y51" i="2"/>
  <c r="T53" i="2"/>
  <c r="V52" i="2"/>
  <c r="W52" i="2"/>
  <c r="U52" i="2"/>
  <c r="Y52" i="2" l="1"/>
  <c r="X52" i="2"/>
  <c r="T54" i="2"/>
  <c r="U53" i="2"/>
  <c r="V53" i="2"/>
  <c r="W53" i="2"/>
  <c r="X53" i="2" l="1"/>
  <c r="Y53" i="2"/>
  <c r="T55" i="2"/>
  <c r="U54" i="2"/>
  <c r="V54" i="2"/>
  <c r="W54" i="2"/>
  <c r="X54" i="2" l="1"/>
  <c r="Y54" i="2"/>
  <c r="T56" i="2"/>
  <c r="U55" i="2"/>
  <c r="W55" i="2"/>
  <c r="V55" i="2"/>
  <c r="X55" i="2" l="1"/>
  <c r="Y55" i="2"/>
  <c r="T57" i="2"/>
  <c r="W56" i="2"/>
  <c r="U56" i="2"/>
  <c r="V56" i="2"/>
  <c r="X56" i="2" l="1"/>
  <c r="Y56" i="2"/>
  <c r="T58" i="2"/>
  <c r="U57" i="2"/>
  <c r="V57" i="2"/>
  <c r="W57" i="2"/>
  <c r="X57" i="2" l="1"/>
  <c r="Y57" i="2"/>
  <c r="T59" i="2"/>
  <c r="U58" i="2"/>
  <c r="V58" i="2"/>
  <c r="W58" i="2"/>
  <c r="X58" i="2" l="1"/>
  <c r="Y58" i="2"/>
  <c r="T60" i="2"/>
  <c r="U59" i="2"/>
  <c r="V59" i="2"/>
  <c r="W59" i="2"/>
  <c r="X59" i="2" l="1"/>
  <c r="Y59" i="2"/>
  <c r="T61" i="2"/>
  <c r="W60" i="2"/>
  <c r="V60" i="2"/>
  <c r="U60" i="2"/>
  <c r="Y60" i="2" l="1"/>
  <c r="X60" i="2"/>
  <c r="T62" i="2"/>
  <c r="U61" i="2"/>
  <c r="W61" i="2"/>
  <c r="V61" i="2"/>
  <c r="X61" i="2" l="1"/>
  <c r="Y61" i="2"/>
  <c r="T63" i="2"/>
  <c r="V62" i="2"/>
  <c r="W62" i="2"/>
  <c r="U62" i="2"/>
  <c r="Y62" i="2" l="1"/>
  <c r="X62" i="2"/>
  <c r="T64" i="2"/>
  <c r="U63" i="2"/>
  <c r="W63" i="2"/>
  <c r="V63" i="2"/>
  <c r="X63" i="2" l="1"/>
  <c r="Y63" i="2"/>
  <c r="T65" i="2"/>
  <c r="W64" i="2"/>
  <c r="U64" i="2"/>
  <c r="V64" i="2"/>
  <c r="X64" i="2" l="1"/>
  <c r="Y64" i="2"/>
  <c r="T66" i="2"/>
  <c r="U65" i="2"/>
  <c r="W65" i="2"/>
  <c r="V65" i="2"/>
  <c r="X65" i="2" l="1"/>
  <c r="Y65" i="2"/>
  <c r="T67" i="2"/>
  <c r="U66" i="2"/>
  <c r="V66" i="2"/>
  <c r="W66" i="2"/>
  <c r="X66" i="2" l="1"/>
  <c r="Y66" i="2"/>
  <c r="T68" i="2"/>
  <c r="U67" i="2"/>
  <c r="V67" i="2"/>
  <c r="W67" i="2"/>
  <c r="X67" i="2" l="1"/>
  <c r="Y67" i="2"/>
  <c r="T69" i="2"/>
  <c r="V68" i="2"/>
  <c r="W68" i="2"/>
  <c r="U68" i="2"/>
  <c r="Y68" i="2" l="1"/>
  <c r="X68" i="2"/>
  <c r="T70" i="2"/>
  <c r="V69" i="2"/>
  <c r="U69" i="2"/>
  <c r="W69" i="2"/>
  <c r="X69" i="2" l="1"/>
  <c r="Y69" i="2"/>
  <c r="T71" i="2"/>
  <c r="V70" i="2"/>
  <c r="W70" i="2"/>
  <c r="U70" i="2"/>
  <c r="Y70" i="2" l="1"/>
  <c r="X70" i="2"/>
  <c r="T72" i="2"/>
  <c r="U71" i="2"/>
  <c r="V71" i="2"/>
  <c r="W71" i="2"/>
  <c r="Y71" i="2" l="1"/>
  <c r="X71" i="2"/>
  <c r="T73" i="2"/>
  <c r="W72" i="2"/>
  <c r="V72" i="2"/>
  <c r="U72" i="2"/>
  <c r="X72" i="2" l="1"/>
  <c r="Y72" i="2"/>
  <c r="T74" i="2"/>
  <c r="W73" i="2"/>
  <c r="U73" i="2"/>
  <c r="V73" i="2"/>
  <c r="X73" i="2" l="1"/>
  <c r="Y73" i="2"/>
  <c r="T75" i="2"/>
  <c r="U74" i="2"/>
  <c r="W74" i="2"/>
  <c r="V74" i="2"/>
  <c r="X74" i="2" l="1"/>
  <c r="Y74" i="2"/>
  <c r="T76" i="2"/>
  <c r="U75" i="2"/>
  <c r="W75" i="2"/>
  <c r="V75" i="2"/>
  <c r="X75" i="2" l="1"/>
  <c r="Y75" i="2"/>
  <c r="T77" i="2"/>
  <c r="V76" i="2"/>
  <c r="W76" i="2"/>
  <c r="U76" i="2"/>
  <c r="Y76" i="2" l="1"/>
  <c r="X76" i="2"/>
  <c r="T78" i="2"/>
  <c r="U77" i="2"/>
  <c r="V77" i="2"/>
  <c r="W77" i="2"/>
  <c r="X77" i="2" l="1"/>
  <c r="Y77" i="2"/>
  <c r="T79" i="2"/>
  <c r="V78" i="2"/>
  <c r="W78" i="2"/>
  <c r="U78" i="2"/>
  <c r="X78" i="2" l="1"/>
  <c r="Y78" i="2"/>
  <c r="T80" i="2"/>
  <c r="U79" i="2"/>
  <c r="W79" i="2"/>
  <c r="V79" i="2"/>
  <c r="X79" i="2" l="1"/>
  <c r="Y79" i="2"/>
  <c r="T81" i="2"/>
  <c r="W80" i="2"/>
  <c r="U80" i="2"/>
  <c r="V80" i="2"/>
  <c r="X80" i="2" l="1"/>
  <c r="Y80" i="2"/>
  <c r="T82" i="2"/>
  <c r="U81" i="2"/>
  <c r="W81" i="2"/>
  <c r="V81" i="2"/>
  <c r="X81" i="2" l="1"/>
  <c r="Y81" i="2"/>
  <c r="T83" i="2"/>
  <c r="U82" i="2"/>
  <c r="W82" i="2"/>
  <c r="V82" i="2"/>
  <c r="X82" i="2" l="1"/>
  <c r="Y82" i="2"/>
  <c r="T84" i="2"/>
  <c r="V83" i="2"/>
  <c r="W83" i="2"/>
  <c r="U83" i="2"/>
  <c r="Y83" i="2" l="1"/>
  <c r="X83" i="2"/>
  <c r="T85" i="2"/>
  <c r="W84" i="2"/>
  <c r="V84" i="2"/>
  <c r="U84" i="2"/>
  <c r="Y84" i="2" l="1"/>
  <c r="X84" i="2"/>
  <c r="T86" i="2"/>
  <c r="W85" i="2"/>
  <c r="V85" i="2"/>
  <c r="U85" i="2"/>
  <c r="X85" i="2" l="1"/>
  <c r="Y85" i="2"/>
  <c r="T87" i="2"/>
  <c r="U86" i="2"/>
  <c r="W86" i="2"/>
  <c r="V86" i="2"/>
  <c r="X86" i="2" l="1"/>
  <c r="Y86" i="2"/>
  <c r="T88" i="2"/>
  <c r="U87" i="2"/>
  <c r="V87" i="2"/>
  <c r="W87" i="2"/>
  <c r="X87" i="2" l="1"/>
  <c r="Y87" i="2"/>
  <c r="T89" i="2"/>
  <c r="U88" i="2"/>
  <c r="W88" i="2"/>
  <c r="V88" i="2"/>
  <c r="X88" i="2" l="1"/>
  <c r="Y88" i="2"/>
  <c r="T90" i="2"/>
  <c r="V89" i="2"/>
  <c r="U89" i="2"/>
  <c r="W89" i="2"/>
  <c r="X89" i="2" l="1"/>
  <c r="Y89" i="2"/>
  <c r="T91" i="2"/>
  <c r="U90" i="2"/>
  <c r="V90" i="2"/>
  <c r="W90" i="2"/>
  <c r="X90" i="2" l="1"/>
  <c r="Y90" i="2"/>
  <c r="T92" i="2"/>
  <c r="V91" i="2"/>
  <c r="U91" i="2"/>
  <c r="W91" i="2"/>
  <c r="X91" i="2" l="1"/>
  <c r="Y91" i="2"/>
  <c r="T93" i="2"/>
  <c r="U92" i="2"/>
  <c r="V92" i="2"/>
  <c r="W92" i="2"/>
  <c r="X92" i="2" l="1"/>
  <c r="Y92" i="2"/>
  <c r="T94" i="2"/>
  <c r="U93" i="2"/>
  <c r="V93" i="2"/>
  <c r="W93" i="2"/>
  <c r="X93" i="2" l="1"/>
  <c r="Y93" i="2"/>
  <c r="T95" i="2"/>
  <c r="U94" i="2"/>
  <c r="V94" i="2"/>
  <c r="W94" i="2"/>
  <c r="X94" i="2" l="1"/>
  <c r="Y94" i="2"/>
  <c r="T96" i="2"/>
  <c r="V95" i="2"/>
  <c r="W95" i="2"/>
  <c r="U95" i="2"/>
  <c r="Y95" i="2" l="1"/>
  <c r="X95" i="2"/>
  <c r="T97" i="2"/>
  <c r="W96" i="2"/>
  <c r="V96" i="2"/>
  <c r="U96" i="2"/>
  <c r="X96" i="2" l="1"/>
  <c r="Y96" i="2"/>
  <c r="T98" i="2"/>
  <c r="U97" i="2"/>
  <c r="W97" i="2"/>
  <c r="V97" i="2"/>
  <c r="X97" i="2" l="1"/>
  <c r="Y97" i="2"/>
  <c r="T99" i="2"/>
  <c r="V98" i="2"/>
  <c r="U98" i="2"/>
  <c r="W98" i="2"/>
  <c r="Y98" i="2" l="1"/>
  <c r="X98" i="2"/>
  <c r="T100" i="2"/>
  <c r="U99" i="2"/>
  <c r="V99" i="2"/>
  <c r="W99" i="2"/>
  <c r="X99" i="2" l="1"/>
  <c r="Y99" i="2"/>
  <c r="T101" i="2"/>
  <c r="W100" i="2"/>
  <c r="U100" i="2"/>
  <c r="V100" i="2"/>
  <c r="X100" i="2" l="1"/>
  <c r="Y100" i="2"/>
  <c r="T102" i="2"/>
  <c r="V101" i="2"/>
  <c r="U101" i="2"/>
  <c r="W101" i="2"/>
  <c r="Y101" i="2" l="1"/>
  <c r="X101" i="2"/>
  <c r="T103" i="2"/>
  <c r="W102" i="2"/>
  <c r="V102" i="2"/>
  <c r="U102" i="2"/>
  <c r="Y102" i="2" l="1"/>
  <c r="X102" i="2"/>
  <c r="T104" i="2"/>
  <c r="V103" i="2"/>
  <c r="U103" i="2"/>
  <c r="W103" i="2"/>
  <c r="Y103" i="2" l="1"/>
  <c r="X103" i="2"/>
  <c r="T105" i="2"/>
  <c r="W104" i="2"/>
  <c r="V104" i="2"/>
  <c r="U104" i="2"/>
  <c r="X104" i="2" l="1"/>
  <c r="Y104" i="2"/>
  <c r="T106" i="2"/>
  <c r="W105" i="2"/>
  <c r="V105" i="2"/>
  <c r="U105" i="2"/>
  <c r="Y105" i="2" l="1"/>
  <c r="X105" i="2"/>
  <c r="T107" i="2"/>
  <c r="W106" i="2"/>
  <c r="U106" i="2"/>
  <c r="V106" i="2"/>
  <c r="X106" i="2" l="1"/>
  <c r="Y106" i="2"/>
  <c r="T108" i="2"/>
  <c r="V107" i="2"/>
  <c r="U107" i="2"/>
  <c r="W107" i="2"/>
  <c r="Y107" i="2" l="1"/>
  <c r="X107" i="2"/>
  <c r="T109" i="2"/>
  <c r="U108" i="2"/>
  <c r="W108" i="2"/>
  <c r="V108" i="2"/>
  <c r="X108" i="2" l="1"/>
  <c r="Y108" i="2"/>
  <c r="T110" i="2"/>
  <c r="W109" i="2"/>
  <c r="U109" i="2"/>
  <c r="V109" i="2"/>
  <c r="X109" i="2" l="1"/>
  <c r="Y109" i="2"/>
  <c r="T111" i="2"/>
  <c r="V110" i="2"/>
  <c r="W110" i="2"/>
  <c r="U110" i="2"/>
  <c r="X110" i="2" l="1"/>
  <c r="Y110" i="2"/>
  <c r="T112" i="2"/>
  <c r="U111" i="2"/>
  <c r="W111" i="2"/>
  <c r="V111" i="2"/>
  <c r="X111" i="2" l="1"/>
  <c r="Y111" i="2"/>
  <c r="T113" i="2"/>
  <c r="V112" i="2"/>
  <c r="U112" i="2"/>
  <c r="W112" i="2"/>
  <c r="X112" i="2" l="1"/>
  <c r="Y112" i="2"/>
  <c r="T114" i="2"/>
  <c r="V113" i="2"/>
  <c r="W113" i="2"/>
  <c r="U113" i="2"/>
  <c r="Y113" i="2" l="1"/>
  <c r="X113" i="2"/>
  <c r="T115" i="2"/>
  <c r="W114" i="2"/>
  <c r="U114" i="2"/>
  <c r="V114" i="2"/>
  <c r="X114" i="2" l="1"/>
  <c r="Y114" i="2"/>
  <c r="T116" i="2"/>
  <c r="W115" i="2"/>
  <c r="U115" i="2"/>
  <c r="V115" i="2"/>
  <c r="X115" i="2" l="1"/>
  <c r="Y115" i="2"/>
  <c r="T117" i="2"/>
  <c r="U116" i="2"/>
  <c r="V116" i="2"/>
  <c r="W116" i="2"/>
  <c r="X116" i="2" l="1"/>
  <c r="Y116" i="2"/>
  <c r="T118" i="2"/>
  <c r="W117" i="2"/>
  <c r="V117" i="2"/>
  <c r="U117" i="2"/>
  <c r="X117" i="2" l="1"/>
  <c r="Y117" i="2"/>
  <c r="T119" i="2"/>
  <c r="U118" i="2"/>
  <c r="V118" i="2"/>
  <c r="W118" i="2"/>
  <c r="X118" i="2" l="1"/>
  <c r="Y118" i="2"/>
  <c r="T120" i="2"/>
  <c r="V119" i="2"/>
  <c r="W119" i="2"/>
  <c r="U119" i="2"/>
  <c r="Y119" i="2" l="1"/>
  <c r="X119" i="2"/>
  <c r="T121" i="2"/>
  <c r="U120" i="2"/>
  <c r="W120" i="2"/>
  <c r="V120" i="2"/>
  <c r="X120" i="2" l="1"/>
  <c r="Y120" i="2"/>
  <c r="T122" i="2"/>
  <c r="V121" i="2"/>
  <c r="W121" i="2"/>
  <c r="U121" i="2"/>
  <c r="X121" i="2" l="1"/>
  <c r="T123" i="2"/>
  <c r="U122" i="2"/>
  <c r="V122" i="2"/>
  <c r="W122" i="2"/>
  <c r="Y121" i="2"/>
  <c r="Y122" i="2" l="1"/>
  <c r="X122" i="2"/>
  <c r="T124" i="2"/>
  <c r="W123" i="2"/>
  <c r="U123" i="2"/>
  <c r="V123" i="2"/>
  <c r="Y123" i="2" l="1"/>
  <c r="X123" i="2"/>
  <c r="T125" i="2"/>
  <c r="V124" i="2"/>
  <c r="W124" i="2"/>
  <c r="U124" i="2"/>
  <c r="Y124" i="2" l="1"/>
  <c r="X124" i="2"/>
  <c r="T126" i="2"/>
  <c r="V125" i="2"/>
  <c r="W125" i="2"/>
  <c r="U125" i="2"/>
  <c r="X125" i="2" l="1"/>
  <c r="Y125" i="2"/>
  <c r="T127" i="2"/>
  <c r="V126" i="2"/>
  <c r="U126" i="2"/>
  <c r="W126" i="2"/>
  <c r="X126" i="2" l="1"/>
  <c r="Y126" i="2"/>
  <c r="T128" i="2"/>
  <c r="U127" i="2"/>
  <c r="V127" i="2"/>
  <c r="W127" i="2"/>
  <c r="X127" i="2" l="1"/>
  <c r="Y127" i="2"/>
  <c r="T129" i="2"/>
  <c r="V128" i="2"/>
  <c r="W128" i="2"/>
  <c r="U128" i="2"/>
  <c r="Y128" i="2" l="1"/>
  <c r="X128" i="2"/>
  <c r="T130" i="2"/>
  <c r="W129" i="2"/>
  <c r="U129" i="2"/>
  <c r="V129" i="2"/>
  <c r="T131" i="2" l="1"/>
  <c r="V130" i="2"/>
  <c r="W130" i="2"/>
  <c r="U130" i="2"/>
  <c r="X129" i="2"/>
  <c r="Y129" i="2"/>
  <c r="Y130" i="2" l="1"/>
  <c r="X130" i="2"/>
  <c r="T132" i="2"/>
  <c r="V131" i="2"/>
  <c r="W131" i="2"/>
  <c r="U131" i="2"/>
  <c r="Y131" i="2" l="1"/>
  <c r="X131" i="2"/>
  <c r="T133" i="2"/>
  <c r="T134" i="2" s="1"/>
  <c r="U132" i="2"/>
  <c r="V132" i="2"/>
  <c r="W132" i="2"/>
  <c r="X132" i="2" l="1"/>
  <c r="Y132" i="2"/>
  <c r="U133" i="2"/>
  <c r="W133" i="2"/>
  <c r="V133" i="2"/>
  <c r="X133" i="2" l="1"/>
  <c r="Y133" i="2"/>
  <c r="T135" i="2"/>
  <c r="V134" i="2"/>
  <c r="W134" i="2"/>
  <c r="U134" i="2"/>
  <c r="Y134" i="2" l="1"/>
  <c r="X134" i="2"/>
  <c r="T136" i="2"/>
  <c r="U135" i="2"/>
  <c r="W135" i="2"/>
  <c r="V135" i="2"/>
  <c r="X135" i="2" l="1"/>
  <c r="Y135" i="2"/>
  <c r="T137" i="2"/>
  <c r="V136" i="2"/>
  <c r="U136" i="2"/>
  <c r="W136" i="2"/>
  <c r="X136" i="2" l="1"/>
  <c r="Y136" i="2"/>
  <c r="T138" i="2"/>
  <c r="W137" i="2"/>
  <c r="U137" i="2"/>
  <c r="V137" i="2"/>
  <c r="X137" i="2" l="1"/>
  <c r="Y137" i="2"/>
  <c r="T139" i="2"/>
  <c r="U138" i="2"/>
  <c r="V138" i="2"/>
  <c r="W138" i="2"/>
  <c r="X138" i="2" l="1"/>
  <c r="Y138" i="2"/>
  <c r="T140" i="2"/>
  <c r="V139" i="2"/>
  <c r="W139" i="2"/>
  <c r="U139" i="2"/>
  <c r="Y139" i="2" l="1"/>
  <c r="X139" i="2"/>
  <c r="T141" i="2"/>
  <c r="U140" i="2"/>
  <c r="W140" i="2"/>
  <c r="V140" i="2"/>
  <c r="X140" i="2" l="1"/>
  <c r="Y140" i="2"/>
  <c r="T142" i="2"/>
  <c r="V141" i="2"/>
  <c r="U141" i="2"/>
  <c r="W141" i="2"/>
  <c r="Y141" i="2" l="1"/>
  <c r="X141" i="2"/>
  <c r="T143" i="2"/>
  <c r="V142" i="2"/>
  <c r="U142" i="2"/>
  <c r="W142" i="2"/>
  <c r="Y142" i="2" l="1"/>
  <c r="X142" i="2"/>
  <c r="T144" i="2"/>
  <c r="V143" i="2"/>
  <c r="W143" i="2"/>
  <c r="U143" i="2"/>
  <c r="Y143" i="2" l="1"/>
  <c r="X143" i="2"/>
  <c r="T145" i="2"/>
  <c r="U144" i="2"/>
  <c r="W144" i="2"/>
  <c r="V144" i="2"/>
  <c r="Y144" i="2" l="1"/>
  <c r="X144" i="2"/>
  <c r="T146" i="2"/>
  <c r="U145" i="2"/>
  <c r="V145" i="2"/>
  <c r="W145" i="2"/>
  <c r="X145" i="2" l="1"/>
  <c r="Y145" i="2"/>
  <c r="T147" i="2"/>
  <c r="V146" i="2"/>
  <c r="W146" i="2"/>
  <c r="U146" i="2"/>
  <c r="Y146" i="2" l="1"/>
  <c r="X146" i="2"/>
  <c r="T148" i="2"/>
  <c r="U147" i="2"/>
  <c r="W147" i="2"/>
  <c r="V147" i="2"/>
  <c r="X147" i="2" l="1"/>
  <c r="Y147" i="2"/>
  <c r="T149" i="2"/>
  <c r="V148" i="2"/>
  <c r="W148" i="2"/>
  <c r="U148" i="2"/>
  <c r="Y148" i="2" l="1"/>
  <c r="T150" i="2"/>
  <c r="V149" i="2"/>
  <c r="U149" i="2"/>
  <c r="W149" i="2"/>
  <c r="X148" i="2"/>
  <c r="T151" i="2" l="1"/>
  <c r="T152" i="2"/>
  <c r="Y149" i="2"/>
  <c r="X149" i="2"/>
  <c r="U150" i="2"/>
  <c r="W150" i="2"/>
  <c r="V150" i="2"/>
  <c r="X150" i="2" l="1"/>
  <c r="V152" i="2"/>
  <c r="U152" i="2"/>
  <c r="W152" i="2"/>
  <c r="U151" i="2"/>
  <c r="W151" i="2"/>
  <c r="V151" i="2"/>
  <c r="Y150" i="2"/>
  <c r="T153" i="2"/>
  <c r="X151" i="2" l="1"/>
  <c r="Y151" i="2"/>
  <c r="Y152" i="2"/>
  <c r="X152" i="2"/>
  <c r="T154" i="2"/>
  <c r="V153" i="2"/>
  <c r="W153" i="2"/>
  <c r="U153" i="2"/>
  <c r="Y153" i="2" l="1"/>
  <c r="X153" i="2"/>
  <c r="T155" i="2"/>
  <c r="V154" i="2"/>
  <c r="W154" i="2"/>
  <c r="U154" i="2"/>
  <c r="Y154" i="2" l="1"/>
  <c r="X154" i="2"/>
  <c r="T156" i="2"/>
  <c r="V155" i="2"/>
  <c r="W155" i="2"/>
  <c r="U155" i="2"/>
  <c r="Y155" i="2" l="1"/>
  <c r="X155" i="2"/>
  <c r="T157" i="2"/>
  <c r="U156" i="2"/>
  <c r="W156" i="2"/>
  <c r="V156" i="2"/>
  <c r="X156" i="2" l="1"/>
  <c r="Y156" i="2"/>
  <c r="T158" i="2"/>
  <c r="V157" i="2"/>
  <c r="W157" i="2"/>
  <c r="U157" i="2"/>
  <c r="Y157" i="2" l="1"/>
  <c r="X157" i="2"/>
  <c r="T159" i="2"/>
  <c r="V158" i="2"/>
  <c r="W158" i="2"/>
  <c r="U158" i="2"/>
  <c r="Y158" i="2" l="1"/>
  <c r="X158" i="2"/>
  <c r="T160" i="2"/>
  <c r="V159" i="2"/>
  <c r="W159" i="2"/>
  <c r="U159" i="2"/>
  <c r="Y159" i="2" l="1"/>
  <c r="X159" i="2"/>
  <c r="T161" i="2"/>
  <c r="V160" i="2"/>
  <c r="W160" i="2"/>
  <c r="U160" i="2"/>
  <c r="Y160" i="2" l="1"/>
  <c r="X160" i="2"/>
  <c r="T162" i="2"/>
  <c r="U161" i="2"/>
  <c r="W161" i="2"/>
  <c r="V161" i="2"/>
  <c r="X161" i="2" l="1"/>
  <c r="Y161" i="2"/>
  <c r="T163" i="2"/>
  <c r="V162" i="2"/>
  <c r="W162" i="2"/>
  <c r="U162" i="2"/>
  <c r="Y162" i="2" l="1"/>
  <c r="X162" i="2"/>
  <c r="T164" i="2"/>
  <c r="V163" i="2"/>
  <c r="W163" i="2"/>
  <c r="U163" i="2"/>
  <c r="Y163" i="2" l="1"/>
  <c r="X163" i="2"/>
  <c r="T165" i="2"/>
  <c r="U164" i="2"/>
  <c r="V164" i="2"/>
  <c r="W164" i="2"/>
  <c r="X164" i="2" l="1"/>
  <c r="Y164" i="2"/>
  <c r="T166" i="2"/>
  <c r="U165" i="2"/>
  <c r="V165" i="2"/>
  <c r="W165" i="2"/>
  <c r="X165" i="2" l="1"/>
  <c r="Y165" i="2"/>
  <c r="T167" i="2"/>
  <c r="U166" i="2"/>
  <c r="V166" i="2"/>
  <c r="W166" i="2"/>
  <c r="X166" i="2" l="1"/>
  <c r="Y166" i="2"/>
  <c r="T168" i="2"/>
  <c r="V167" i="2"/>
  <c r="U167" i="2"/>
  <c r="W167" i="2"/>
  <c r="Y167" i="2" l="1"/>
  <c r="X167" i="2"/>
  <c r="T169" i="2"/>
  <c r="U168" i="2"/>
  <c r="V168" i="2"/>
  <c r="W168" i="2"/>
  <c r="Y168" i="2" l="1"/>
  <c r="X168" i="2"/>
  <c r="T170" i="2"/>
  <c r="V169" i="2"/>
  <c r="W169" i="2"/>
  <c r="U169" i="2"/>
  <c r="Y169" i="2" l="1"/>
  <c r="X169" i="2"/>
  <c r="T171" i="2"/>
  <c r="V170" i="2"/>
  <c r="W170" i="2"/>
  <c r="U170" i="2"/>
  <c r="Y170" i="2" l="1"/>
  <c r="T172" i="2"/>
  <c r="V171" i="2"/>
  <c r="W171" i="2"/>
  <c r="U171" i="2"/>
  <c r="X170" i="2"/>
  <c r="Y171" i="2" l="1"/>
  <c r="X171" i="2"/>
  <c r="T173" i="2"/>
  <c r="U172" i="2"/>
  <c r="W172" i="2"/>
  <c r="V172" i="2"/>
  <c r="X172" i="2" l="1"/>
  <c r="Y172" i="2"/>
  <c r="T174" i="2"/>
  <c r="V173" i="2"/>
  <c r="W173" i="2"/>
  <c r="U173" i="2"/>
  <c r="Y173" i="2" l="1"/>
  <c r="X173" i="2"/>
  <c r="T175" i="2"/>
  <c r="V174" i="2"/>
  <c r="W174" i="2"/>
  <c r="U174" i="2"/>
  <c r="Y174" i="2" l="1"/>
  <c r="X174" i="2"/>
  <c r="T176" i="2"/>
  <c r="U175" i="2"/>
  <c r="V175" i="2"/>
  <c r="W175" i="2"/>
  <c r="X175" i="2" l="1"/>
  <c r="Y175" i="2"/>
  <c r="T177" i="2"/>
  <c r="V176" i="2"/>
  <c r="W176" i="2"/>
  <c r="U176" i="2"/>
  <c r="Y176" i="2" l="1"/>
  <c r="X176" i="2"/>
  <c r="T178" i="2"/>
  <c r="U177" i="2"/>
  <c r="W177" i="2"/>
  <c r="V177" i="2"/>
  <c r="X177" i="2" l="1"/>
  <c r="Y177" i="2"/>
  <c r="T179" i="2"/>
  <c r="W178" i="2"/>
  <c r="V178" i="2"/>
  <c r="U178" i="2"/>
  <c r="Y178" i="2" l="1"/>
  <c r="X178" i="2"/>
  <c r="T180" i="2"/>
  <c r="U179" i="2"/>
  <c r="W179" i="2"/>
  <c r="V179" i="2"/>
  <c r="X179" i="2" l="1"/>
  <c r="Y179" i="2"/>
  <c r="T181" i="2"/>
  <c r="U180" i="2"/>
  <c r="W180" i="2"/>
  <c r="V180" i="2"/>
  <c r="X180" i="2" l="1"/>
  <c r="Y180" i="2"/>
  <c r="T182" i="2"/>
  <c r="U181" i="2"/>
  <c r="V181" i="2"/>
  <c r="W181" i="2"/>
  <c r="X181" i="2" l="1"/>
  <c r="T183" i="2"/>
  <c r="V182" i="2"/>
  <c r="U182" i="2"/>
  <c r="W182" i="2"/>
  <c r="Y181" i="2"/>
  <c r="Y182" i="2" l="1"/>
  <c r="X182" i="2"/>
  <c r="T184" i="2"/>
  <c r="U183" i="2"/>
  <c r="W183" i="2"/>
  <c r="V183" i="2"/>
  <c r="X183" i="2" l="1"/>
  <c r="Y183" i="2"/>
  <c r="T185" i="2"/>
  <c r="U184" i="2"/>
  <c r="V184" i="2"/>
  <c r="W184" i="2"/>
  <c r="X184" i="2" l="1"/>
  <c r="Y184" i="2"/>
  <c r="T186" i="2"/>
  <c r="W185" i="2"/>
  <c r="U185" i="2"/>
  <c r="V185" i="2"/>
  <c r="X185" i="2" l="1"/>
  <c r="Y185" i="2"/>
  <c r="T187" i="2"/>
  <c r="V186" i="2"/>
  <c r="U186" i="2"/>
  <c r="W186" i="2"/>
  <c r="Y186" i="2" l="1"/>
  <c r="X186" i="2"/>
  <c r="T188" i="2"/>
  <c r="U187" i="2"/>
  <c r="W187" i="2"/>
  <c r="V187" i="2"/>
  <c r="X187" i="2" l="1"/>
  <c r="Y187" i="2"/>
  <c r="T189" i="2"/>
  <c r="U188" i="2"/>
  <c r="W188" i="2"/>
  <c r="V188" i="2"/>
  <c r="X188" i="2" l="1"/>
  <c r="Y188" i="2"/>
  <c r="T190" i="2"/>
  <c r="V189" i="2"/>
  <c r="W189" i="2"/>
  <c r="U189" i="2"/>
  <c r="Y189" i="2" l="1"/>
  <c r="X189" i="2"/>
  <c r="T191" i="2"/>
  <c r="U190" i="2"/>
  <c r="W190" i="2"/>
  <c r="V190" i="2"/>
  <c r="X190" i="2" l="1"/>
  <c r="Y190" i="2"/>
  <c r="T192" i="2"/>
  <c r="W191" i="2"/>
  <c r="V191" i="2"/>
  <c r="U191" i="2"/>
  <c r="X191" i="2" l="1"/>
  <c r="Y191" i="2"/>
  <c r="T193" i="2"/>
  <c r="U192" i="2"/>
  <c r="V192" i="2"/>
  <c r="W192" i="2"/>
  <c r="X192" i="2" l="1"/>
  <c r="Y192" i="2"/>
  <c r="T194" i="2"/>
  <c r="V193" i="2"/>
  <c r="W193" i="2"/>
  <c r="U193" i="2"/>
  <c r="X193" i="2" l="1"/>
  <c r="Y193" i="2"/>
  <c r="T195" i="2"/>
  <c r="V194" i="2"/>
  <c r="W194" i="2"/>
  <c r="U194" i="2"/>
  <c r="Y194" i="2" l="1"/>
  <c r="X194" i="2"/>
  <c r="T196" i="2"/>
  <c r="W195" i="2"/>
  <c r="U195" i="2"/>
  <c r="V195" i="2"/>
  <c r="X195" i="2" l="1"/>
  <c r="Y195" i="2"/>
  <c r="T197" i="2"/>
  <c r="U196" i="2"/>
  <c r="V196" i="2"/>
  <c r="W196" i="2"/>
  <c r="X196" i="2" l="1"/>
  <c r="Y196" i="2"/>
  <c r="T198" i="2"/>
  <c r="U197" i="2"/>
  <c r="W197" i="2"/>
  <c r="V197" i="2"/>
  <c r="X197" i="2" l="1"/>
  <c r="Y197" i="2"/>
  <c r="T199" i="2"/>
  <c r="U198" i="2"/>
  <c r="V198" i="2"/>
  <c r="W198" i="2"/>
  <c r="X198" i="2" l="1"/>
  <c r="Y198" i="2"/>
  <c r="T200" i="2"/>
  <c r="V199" i="2"/>
  <c r="U199" i="2"/>
  <c r="W199" i="2"/>
  <c r="Y199" i="2" l="1"/>
  <c r="X199" i="2"/>
  <c r="T201" i="2"/>
  <c r="W200" i="2"/>
  <c r="U200" i="2"/>
  <c r="V200" i="2"/>
  <c r="X200" i="2" l="1"/>
  <c r="Y200" i="2"/>
  <c r="T202" i="2"/>
  <c r="W201" i="2"/>
  <c r="U201" i="2"/>
  <c r="V201" i="2"/>
  <c r="X201" i="2" l="1"/>
  <c r="Y201" i="2"/>
  <c r="T203" i="2"/>
  <c r="V202" i="2"/>
  <c r="U202" i="2"/>
  <c r="W202" i="2"/>
  <c r="Y202" i="2" l="1"/>
  <c r="X202" i="2"/>
  <c r="T204" i="2"/>
  <c r="V203" i="2"/>
  <c r="U203" i="2"/>
  <c r="W203" i="2"/>
  <c r="Y203" i="2" l="1"/>
  <c r="X203" i="2"/>
  <c r="T205" i="2"/>
  <c r="U204" i="2"/>
  <c r="V204" i="2"/>
  <c r="W204" i="2"/>
  <c r="X204" i="2" l="1"/>
  <c r="Y204" i="2"/>
  <c r="T206" i="2"/>
  <c r="U205" i="2"/>
  <c r="W205" i="2"/>
  <c r="V205" i="2"/>
  <c r="X205" i="2" l="1"/>
  <c r="Y205" i="2"/>
  <c r="T207" i="2"/>
  <c r="V206" i="2"/>
  <c r="U206" i="2"/>
  <c r="W206" i="2"/>
  <c r="Y206" i="2" l="1"/>
  <c r="X206" i="2"/>
  <c r="T208" i="2"/>
  <c r="W207" i="2"/>
  <c r="V207" i="2"/>
  <c r="U207" i="2"/>
  <c r="X207" i="2" l="1"/>
  <c r="Y207" i="2"/>
  <c r="T209" i="2"/>
  <c r="U208" i="2"/>
  <c r="W208" i="2"/>
  <c r="V208" i="2"/>
  <c r="Y208" i="2" l="1"/>
  <c r="X208" i="2"/>
  <c r="T210" i="2"/>
  <c r="U209" i="2"/>
  <c r="V209" i="2"/>
  <c r="W209" i="2"/>
  <c r="X209" i="2" l="1"/>
  <c r="Y209" i="2"/>
  <c r="T211" i="2"/>
  <c r="U210" i="2"/>
  <c r="W210" i="2"/>
  <c r="V210" i="2"/>
  <c r="X210" i="2" l="1"/>
  <c r="Y210" i="2"/>
  <c r="T212" i="2"/>
  <c r="W211" i="2"/>
  <c r="V211" i="2"/>
  <c r="U211" i="2"/>
  <c r="Y211" i="2" l="1"/>
  <c r="X211" i="2"/>
  <c r="T213" i="2"/>
  <c r="U212" i="2"/>
  <c r="V212" i="2"/>
  <c r="W212" i="2"/>
  <c r="X212" i="2" l="1"/>
  <c r="Y212" i="2"/>
  <c r="T214" i="2"/>
  <c r="U213" i="2"/>
  <c r="W213" i="2"/>
  <c r="V213" i="2"/>
  <c r="X213" i="2" l="1"/>
  <c r="Y213" i="2"/>
  <c r="T215" i="2"/>
  <c r="U214" i="2"/>
  <c r="V214" i="2"/>
  <c r="W214" i="2"/>
  <c r="X214" i="2" l="1"/>
  <c r="Y214" i="2"/>
  <c r="T216" i="2"/>
  <c r="W215" i="2"/>
  <c r="V215" i="2"/>
  <c r="U215" i="2"/>
  <c r="Y215" i="2" l="1"/>
  <c r="X215" i="2"/>
  <c r="T217" i="2"/>
  <c r="W216" i="2"/>
  <c r="U216" i="2"/>
  <c r="V216" i="2"/>
  <c r="X216" i="2" l="1"/>
  <c r="Y216" i="2"/>
  <c r="T218" i="2"/>
  <c r="W217" i="2"/>
  <c r="U217" i="2"/>
  <c r="V217" i="2"/>
  <c r="X217" i="2" l="1"/>
  <c r="Y217" i="2"/>
  <c r="T219" i="2"/>
  <c r="U218" i="2"/>
  <c r="W218" i="2"/>
  <c r="V218" i="2"/>
  <c r="X218" i="2" l="1"/>
  <c r="Y218" i="2"/>
  <c r="T220" i="2"/>
  <c r="W219" i="2"/>
  <c r="V219" i="2"/>
  <c r="U219" i="2"/>
  <c r="Y219" i="2" l="1"/>
  <c r="X219" i="2"/>
  <c r="T221" i="2"/>
  <c r="U220" i="2"/>
  <c r="V220" i="2"/>
  <c r="W220" i="2"/>
  <c r="X220" i="2" l="1"/>
  <c r="Y220" i="2"/>
  <c r="T222" i="2"/>
  <c r="U221" i="2"/>
  <c r="W221" i="2"/>
  <c r="V221" i="2"/>
  <c r="X221" i="2" l="1"/>
  <c r="Y221" i="2"/>
  <c r="T223" i="2"/>
  <c r="V222" i="2"/>
  <c r="U222" i="2"/>
  <c r="W222" i="2"/>
  <c r="Y222" i="2" l="1"/>
  <c r="X222" i="2"/>
  <c r="T224" i="2"/>
  <c r="W223" i="2"/>
  <c r="U223" i="2"/>
  <c r="V223" i="2"/>
  <c r="X223" i="2" l="1"/>
  <c r="Y223" i="2"/>
  <c r="T225" i="2"/>
  <c r="U224" i="2"/>
  <c r="W224" i="2"/>
  <c r="V224" i="2"/>
  <c r="X224" i="2" l="1"/>
  <c r="Y224" i="2"/>
  <c r="T226" i="2"/>
  <c r="U225" i="2"/>
  <c r="V225" i="2"/>
  <c r="W225" i="2"/>
  <c r="X225" i="2" l="1"/>
  <c r="Y225" i="2"/>
  <c r="T227" i="2"/>
  <c r="U226" i="2"/>
  <c r="W226" i="2"/>
  <c r="V226" i="2"/>
  <c r="X226" i="2" l="1"/>
  <c r="Y226" i="2"/>
  <c r="T228" i="2"/>
  <c r="W227" i="2"/>
  <c r="U227" i="2"/>
  <c r="V227" i="2"/>
  <c r="X227" i="2" l="1"/>
  <c r="Y227" i="2"/>
  <c r="T229" i="2"/>
  <c r="W228" i="2"/>
  <c r="V228" i="2"/>
  <c r="U228" i="2"/>
  <c r="Y228" i="2" l="1"/>
  <c r="X228" i="2"/>
  <c r="T230" i="2"/>
  <c r="V229" i="2"/>
  <c r="W229" i="2"/>
  <c r="U229" i="2"/>
  <c r="Y229" i="2" l="1"/>
  <c r="X229" i="2"/>
  <c r="T231" i="2"/>
  <c r="V230" i="2"/>
  <c r="W230" i="2"/>
  <c r="U230" i="2"/>
  <c r="Y230" i="2" l="1"/>
  <c r="X230" i="2"/>
  <c r="T232" i="2"/>
  <c r="W231" i="2"/>
  <c r="U231" i="2"/>
  <c r="V231" i="2"/>
  <c r="X231" i="2" l="1"/>
  <c r="Y231" i="2"/>
  <c r="T233" i="2"/>
  <c r="W232" i="2"/>
  <c r="V232" i="2"/>
  <c r="U232" i="2"/>
  <c r="Y232" i="2" l="1"/>
  <c r="X232" i="2"/>
  <c r="T234" i="2"/>
  <c r="V233" i="2"/>
  <c r="W233" i="2"/>
  <c r="U233" i="2"/>
  <c r="Y233" i="2" l="1"/>
  <c r="X233" i="2"/>
  <c r="T235" i="2"/>
  <c r="U234" i="2"/>
  <c r="W234" i="2"/>
  <c r="V234" i="2"/>
  <c r="X234" i="2" l="1"/>
  <c r="Y234" i="2"/>
  <c r="T236" i="2"/>
  <c r="U235" i="2"/>
  <c r="W235" i="2"/>
  <c r="V235" i="2"/>
  <c r="X235" i="2" l="1"/>
  <c r="Y235" i="2"/>
  <c r="T237" i="2"/>
  <c r="W236" i="2"/>
  <c r="U236" i="2"/>
  <c r="V236" i="2"/>
  <c r="X236" i="2" l="1"/>
  <c r="Y236" i="2"/>
  <c r="T238" i="2"/>
  <c r="U237" i="2"/>
  <c r="W237" i="2"/>
  <c r="V237" i="2"/>
  <c r="X237" i="2" l="1"/>
  <c r="Y237" i="2"/>
  <c r="T239" i="2"/>
  <c r="U238" i="2"/>
  <c r="V238" i="2"/>
  <c r="W238" i="2"/>
  <c r="X238" i="2" l="1"/>
  <c r="Y238" i="2"/>
  <c r="T240" i="2"/>
  <c r="W239" i="2"/>
  <c r="V239" i="2"/>
  <c r="U239" i="2"/>
  <c r="Y239" i="2" l="1"/>
  <c r="X239" i="2"/>
  <c r="T241" i="2"/>
  <c r="U240" i="2"/>
  <c r="W240" i="2"/>
  <c r="V240" i="2"/>
  <c r="X240" i="2" l="1"/>
  <c r="Y240" i="2"/>
  <c r="T242" i="2"/>
  <c r="U241" i="2"/>
  <c r="V241" i="2"/>
  <c r="W241" i="2"/>
  <c r="X241" i="2" l="1"/>
  <c r="Y241" i="2"/>
  <c r="T243" i="2"/>
  <c r="W242" i="2"/>
  <c r="U242" i="2"/>
  <c r="V242" i="2"/>
  <c r="X242" i="2" l="1"/>
  <c r="Y242" i="2"/>
  <c r="T244" i="2"/>
  <c r="W243" i="2"/>
  <c r="V243" i="2"/>
  <c r="U243" i="2"/>
  <c r="Y243" i="2" l="1"/>
  <c r="T245" i="2"/>
  <c r="W244" i="2"/>
  <c r="U244" i="2"/>
  <c r="V244" i="2"/>
  <c r="X243" i="2"/>
  <c r="X244" i="2" l="1"/>
  <c r="Y244" i="2"/>
  <c r="T246" i="2"/>
  <c r="V245" i="2"/>
  <c r="W245" i="2"/>
  <c r="U245" i="2"/>
  <c r="Y245" i="2" l="1"/>
  <c r="X245" i="2"/>
  <c r="T247" i="2"/>
  <c r="U246" i="2"/>
  <c r="W246" i="2"/>
  <c r="V246" i="2"/>
  <c r="X246" i="2" l="1"/>
  <c r="Y246" i="2"/>
  <c r="T248" i="2"/>
  <c r="W247" i="2"/>
  <c r="V247" i="2"/>
  <c r="U247" i="2"/>
  <c r="Y247" i="2" l="1"/>
  <c r="X247" i="2"/>
  <c r="T249" i="2"/>
  <c r="W248" i="2"/>
  <c r="V248" i="2"/>
  <c r="U248" i="2"/>
  <c r="Y248" i="2" l="1"/>
  <c r="X248" i="2"/>
  <c r="T250" i="2"/>
  <c r="V249" i="2"/>
  <c r="W249" i="2"/>
  <c r="U249" i="2"/>
  <c r="Y249" i="2" l="1"/>
  <c r="X249" i="2"/>
  <c r="T251" i="2"/>
  <c r="U250" i="2"/>
  <c r="W250" i="2"/>
  <c r="V250" i="2"/>
  <c r="X250" i="2" l="1"/>
  <c r="Y250" i="2"/>
  <c r="T252" i="2"/>
  <c r="W251" i="2"/>
  <c r="V251" i="2"/>
  <c r="U251" i="2"/>
  <c r="X251" i="2" l="1"/>
  <c r="Y251" i="2"/>
  <c r="T253" i="2"/>
  <c r="W252" i="2"/>
  <c r="V252" i="2"/>
  <c r="U252" i="2"/>
  <c r="X252" i="2" l="1"/>
  <c r="Y252" i="2"/>
  <c r="T254" i="2"/>
  <c r="W253" i="2"/>
  <c r="U253" i="2"/>
  <c r="V253" i="2"/>
  <c r="X253" i="2" l="1"/>
  <c r="Y253" i="2"/>
  <c r="T255" i="2"/>
  <c r="U254" i="2"/>
  <c r="W254" i="2"/>
  <c r="V254" i="2"/>
  <c r="X254" i="2" l="1"/>
  <c r="Y254" i="2"/>
  <c r="T256" i="2"/>
  <c r="W255" i="2"/>
  <c r="V255" i="2"/>
  <c r="U255" i="2"/>
  <c r="Y255" i="2" l="1"/>
  <c r="X255" i="2"/>
  <c r="T257" i="2"/>
  <c r="W256" i="2"/>
  <c r="V256" i="2"/>
  <c r="U256" i="2"/>
  <c r="Y256" i="2" l="1"/>
  <c r="X256" i="2"/>
  <c r="T258" i="2"/>
  <c r="U257" i="2"/>
  <c r="W257" i="2"/>
  <c r="V257" i="2"/>
  <c r="X257" i="2" l="1"/>
  <c r="Y257" i="2"/>
  <c r="T259" i="2"/>
  <c r="V258" i="2"/>
  <c r="U258" i="2"/>
  <c r="W258" i="2"/>
  <c r="Y258" i="2" l="1"/>
  <c r="X258" i="2"/>
  <c r="T260" i="2"/>
  <c r="U259" i="2"/>
  <c r="W259" i="2"/>
  <c r="V259" i="2"/>
  <c r="X259" i="2" l="1"/>
  <c r="Y259" i="2"/>
  <c r="T261" i="2"/>
  <c r="W260" i="2"/>
  <c r="U260" i="2"/>
  <c r="V260" i="2"/>
  <c r="X260" i="2" l="1"/>
  <c r="Y260" i="2"/>
  <c r="T262" i="2"/>
  <c r="V261" i="2"/>
  <c r="W261" i="2"/>
  <c r="U261" i="2"/>
  <c r="Y261" i="2" l="1"/>
  <c r="X261" i="2"/>
  <c r="T263" i="2"/>
  <c r="U262" i="2"/>
  <c r="V262" i="2"/>
  <c r="W262" i="2"/>
  <c r="Y262" i="2" l="1"/>
  <c r="X262" i="2"/>
  <c r="T264" i="2"/>
  <c r="U263" i="2"/>
  <c r="W263" i="2"/>
  <c r="V263" i="2"/>
  <c r="X263" i="2" l="1"/>
  <c r="Y263" i="2"/>
  <c r="T265" i="2"/>
  <c r="W264" i="2"/>
  <c r="U264" i="2"/>
  <c r="V264" i="2"/>
  <c r="X264" i="2" l="1"/>
  <c r="Y264" i="2"/>
  <c r="T266" i="2"/>
  <c r="V265" i="2"/>
  <c r="W265" i="2"/>
  <c r="U265" i="2"/>
  <c r="Y265" i="2" l="1"/>
  <c r="X265" i="2"/>
  <c r="T267" i="2"/>
  <c r="W266" i="2"/>
  <c r="U266" i="2"/>
  <c r="V266" i="2"/>
  <c r="X266" i="2" l="1"/>
  <c r="Y266" i="2"/>
  <c r="T268" i="2"/>
  <c r="U267" i="2"/>
  <c r="W267" i="2"/>
  <c r="V267" i="2"/>
  <c r="X267" i="2" l="1"/>
  <c r="Y267" i="2"/>
  <c r="T269" i="2"/>
  <c r="W268" i="2"/>
  <c r="U268" i="2"/>
  <c r="V268" i="2"/>
  <c r="X268" i="2" l="1"/>
  <c r="Y268" i="2"/>
  <c r="T270" i="2"/>
  <c r="V269" i="2"/>
  <c r="W269" i="2"/>
  <c r="U269" i="2"/>
  <c r="Y269" i="2" l="1"/>
  <c r="X269" i="2"/>
  <c r="T271" i="2"/>
  <c r="U270" i="2"/>
  <c r="V270" i="2"/>
  <c r="W270" i="2"/>
  <c r="X270" i="2" l="1"/>
  <c r="Y270" i="2"/>
  <c r="T272" i="2"/>
  <c r="U271" i="2"/>
  <c r="W271" i="2"/>
  <c r="V271" i="2"/>
  <c r="X271" i="2" l="1"/>
  <c r="Y271" i="2"/>
  <c r="T273" i="2"/>
  <c r="W272" i="2"/>
  <c r="U272" i="2"/>
  <c r="V272" i="2"/>
  <c r="X272" i="2" l="1"/>
  <c r="Y272" i="2"/>
  <c r="T274" i="2"/>
  <c r="V273" i="2"/>
  <c r="W273" i="2"/>
  <c r="U273" i="2"/>
  <c r="Y273" i="2" l="1"/>
  <c r="X273" i="2"/>
  <c r="T275" i="2"/>
  <c r="V274" i="2"/>
  <c r="W274" i="2"/>
  <c r="U274" i="2"/>
  <c r="Y274" i="2" l="1"/>
  <c r="X274" i="2"/>
  <c r="T276" i="2"/>
  <c r="U275" i="2"/>
  <c r="W275" i="2"/>
  <c r="V275" i="2"/>
  <c r="X275" i="2" l="1"/>
  <c r="Y275" i="2"/>
  <c r="T277" i="2"/>
  <c r="W276" i="2"/>
  <c r="U276" i="2"/>
  <c r="V276" i="2"/>
  <c r="X276" i="2" l="1"/>
  <c r="Y276" i="2"/>
  <c r="T278" i="2"/>
  <c r="V277" i="2"/>
  <c r="W277" i="2"/>
  <c r="U277" i="2"/>
  <c r="Y277" i="2" l="1"/>
  <c r="X277" i="2"/>
  <c r="T279" i="2"/>
  <c r="V278" i="2"/>
  <c r="W278" i="2"/>
  <c r="U278" i="2"/>
  <c r="Y278" i="2" l="1"/>
  <c r="X278" i="2"/>
  <c r="T280" i="2"/>
  <c r="V279" i="2"/>
  <c r="W279" i="2"/>
  <c r="U279" i="2"/>
  <c r="Y279" i="2" l="1"/>
  <c r="X279" i="2"/>
  <c r="T281" i="2"/>
  <c r="U280" i="2"/>
  <c r="W280" i="2"/>
  <c r="V280" i="2"/>
  <c r="X280" i="2" l="1"/>
  <c r="Y280" i="2"/>
  <c r="T282" i="2"/>
  <c r="U281" i="2"/>
  <c r="V281" i="2"/>
  <c r="W281" i="2"/>
  <c r="X281" i="2" l="1"/>
  <c r="Y281" i="2"/>
  <c r="T283" i="2"/>
  <c r="V282" i="2"/>
  <c r="W282" i="2"/>
  <c r="U282" i="2"/>
  <c r="Y282" i="2" l="1"/>
  <c r="T284" i="2"/>
  <c r="W283" i="2"/>
  <c r="U283" i="2"/>
  <c r="V283" i="2"/>
  <c r="X282" i="2"/>
  <c r="X283" i="2" l="1"/>
  <c r="Y283" i="2"/>
  <c r="T285" i="2"/>
  <c r="W284" i="2"/>
  <c r="U284" i="2"/>
  <c r="V284" i="2"/>
  <c r="X284" i="2" l="1"/>
  <c r="Y284" i="2"/>
  <c r="T286" i="2"/>
  <c r="U285" i="2"/>
  <c r="V285" i="2"/>
  <c r="W285" i="2"/>
  <c r="Y285" i="2" l="1"/>
  <c r="X285" i="2"/>
  <c r="T287" i="2"/>
  <c r="V286" i="2"/>
  <c r="W286" i="2"/>
  <c r="U286" i="2"/>
  <c r="Y286" i="2" l="1"/>
  <c r="X286" i="2"/>
  <c r="T288" i="2"/>
  <c r="W287" i="2"/>
  <c r="U287" i="2"/>
  <c r="V287" i="2"/>
  <c r="X287" i="2" l="1"/>
  <c r="Y287" i="2"/>
  <c r="T289" i="2"/>
  <c r="W288" i="2"/>
  <c r="U288" i="2"/>
  <c r="V288" i="2"/>
  <c r="X288" i="2" l="1"/>
  <c r="Y288" i="2"/>
  <c r="T290" i="2"/>
  <c r="U289" i="2"/>
  <c r="V289" i="2"/>
  <c r="W289" i="2"/>
  <c r="Y289" i="2" l="1"/>
  <c r="X289" i="2"/>
  <c r="T291" i="2"/>
  <c r="U290" i="2"/>
  <c r="V290" i="2"/>
  <c r="W290" i="2"/>
  <c r="X290" i="2" l="1"/>
  <c r="Y290" i="2"/>
  <c r="T292" i="2"/>
  <c r="V291" i="2"/>
  <c r="U291" i="2"/>
  <c r="W291" i="2"/>
  <c r="Y291" i="2" l="1"/>
  <c r="X291" i="2"/>
  <c r="T293" i="2"/>
  <c r="U292" i="2"/>
  <c r="W292" i="2"/>
  <c r="V292" i="2"/>
  <c r="X292" i="2" l="1"/>
  <c r="Y292" i="2"/>
  <c r="T294" i="2"/>
  <c r="U293" i="2"/>
  <c r="W293" i="2"/>
  <c r="V293" i="2"/>
  <c r="X293" i="2" l="1"/>
  <c r="Y293" i="2"/>
  <c r="T295" i="2"/>
  <c r="U294" i="2"/>
  <c r="V294" i="2"/>
  <c r="W294" i="2"/>
  <c r="X294" i="2" l="1"/>
  <c r="Y294" i="2"/>
  <c r="T296" i="2"/>
  <c r="V295" i="2"/>
  <c r="W295" i="2"/>
  <c r="U295" i="2"/>
  <c r="Y295" i="2" l="1"/>
  <c r="X295" i="2"/>
  <c r="T297" i="2"/>
  <c r="U296" i="2"/>
  <c r="W296" i="2"/>
  <c r="V296" i="2"/>
  <c r="X296" i="2" l="1"/>
  <c r="Y296" i="2"/>
  <c r="T298" i="2"/>
  <c r="W297" i="2"/>
  <c r="U297" i="2"/>
  <c r="V297" i="2"/>
  <c r="X297" i="2" l="1"/>
  <c r="Y297" i="2"/>
  <c r="T299" i="2"/>
  <c r="U298" i="2"/>
  <c r="V298" i="2"/>
  <c r="W298" i="2"/>
  <c r="X298" i="2" l="1"/>
  <c r="Y298" i="2"/>
  <c r="T300" i="2"/>
  <c r="U299" i="2"/>
  <c r="V299" i="2"/>
  <c r="W299" i="2"/>
  <c r="X299" i="2" l="1"/>
  <c r="Y299" i="2"/>
  <c r="T301" i="2"/>
  <c r="W300" i="2"/>
  <c r="U300" i="2"/>
  <c r="V300" i="2"/>
  <c r="X300" i="2" l="1"/>
  <c r="Y300" i="2"/>
  <c r="T302" i="2"/>
  <c r="V301" i="2"/>
  <c r="U301" i="2"/>
  <c r="W301" i="2"/>
  <c r="Y301" i="2" l="1"/>
  <c r="X301" i="2"/>
  <c r="T303" i="2"/>
  <c r="U302" i="2"/>
  <c r="W302" i="2"/>
  <c r="V302" i="2"/>
  <c r="X302" i="2" l="1"/>
  <c r="Y302" i="2"/>
  <c r="T304" i="2"/>
  <c r="U303" i="2"/>
  <c r="W303" i="2"/>
  <c r="V303" i="2"/>
  <c r="X303" i="2" l="1"/>
  <c r="Y303" i="2"/>
  <c r="T305" i="2"/>
  <c r="W304" i="2"/>
  <c r="U304" i="2"/>
  <c r="V304" i="2"/>
  <c r="X304" i="2" l="1"/>
  <c r="Y304" i="2"/>
  <c r="T306" i="2"/>
  <c r="U305" i="2"/>
  <c r="W305" i="2"/>
  <c r="V305" i="2"/>
  <c r="X305" i="2" l="1"/>
  <c r="Y305" i="2"/>
  <c r="T307" i="2"/>
  <c r="U306" i="2"/>
  <c r="V306" i="2"/>
  <c r="W306" i="2"/>
  <c r="Y306" i="2" l="1"/>
  <c r="T308" i="2"/>
  <c r="V307" i="2"/>
  <c r="W307" i="2"/>
  <c r="U307" i="2"/>
  <c r="X306" i="2"/>
  <c r="Y307" i="2" l="1"/>
  <c r="X307" i="2"/>
  <c r="T309" i="2"/>
  <c r="W308" i="2"/>
  <c r="U308" i="2"/>
  <c r="V308" i="2"/>
  <c r="X308" i="2" l="1"/>
  <c r="Y308" i="2"/>
  <c r="T310" i="2"/>
  <c r="V309" i="2"/>
  <c r="W309" i="2"/>
  <c r="U309" i="2"/>
  <c r="Y309" i="2" l="1"/>
  <c r="X309" i="2"/>
  <c r="T311" i="2"/>
  <c r="V310" i="2"/>
  <c r="W310" i="2"/>
  <c r="U310" i="2"/>
  <c r="X310" i="2" l="1"/>
  <c r="Y310" i="2"/>
  <c r="T312" i="2"/>
  <c r="V311" i="2"/>
  <c r="U311" i="2"/>
  <c r="W311" i="2"/>
  <c r="Y311" i="2" l="1"/>
  <c r="X311" i="2"/>
  <c r="T313" i="2"/>
  <c r="W312" i="2"/>
  <c r="U312" i="2"/>
  <c r="V312" i="2"/>
  <c r="X312" i="2" l="1"/>
  <c r="Y312" i="2"/>
  <c r="T314" i="2"/>
  <c r="U313" i="2"/>
  <c r="V313" i="2"/>
  <c r="W313" i="2"/>
  <c r="X313" i="2" l="1"/>
  <c r="Y313" i="2"/>
  <c r="T315" i="2"/>
  <c r="V314" i="2"/>
  <c r="W314" i="2"/>
  <c r="U314" i="2"/>
  <c r="X314" i="2" l="1"/>
  <c r="Y314" i="2"/>
  <c r="T316" i="2"/>
  <c r="V315" i="2"/>
  <c r="U315" i="2"/>
  <c r="W315" i="2"/>
  <c r="Y315" i="2" l="1"/>
  <c r="X315" i="2"/>
  <c r="T317" i="2"/>
  <c r="V316" i="2"/>
  <c r="W316" i="2"/>
  <c r="U316" i="2"/>
  <c r="Y316" i="2" l="1"/>
  <c r="X316" i="2"/>
  <c r="T318" i="2"/>
  <c r="U317" i="2"/>
  <c r="V317" i="2"/>
  <c r="W317" i="2"/>
  <c r="X317" i="2" l="1"/>
  <c r="Y317" i="2"/>
  <c r="T319" i="2"/>
  <c r="U318" i="2"/>
  <c r="V318" i="2"/>
  <c r="W318" i="2"/>
  <c r="X318" i="2" l="1"/>
  <c r="Y318" i="2"/>
  <c r="T320" i="2"/>
  <c r="V319" i="2"/>
  <c r="W319" i="2"/>
  <c r="U319" i="2"/>
  <c r="Y319" i="2" l="1"/>
  <c r="X319" i="2"/>
  <c r="T321" i="2"/>
  <c r="W320" i="2"/>
  <c r="U320" i="2"/>
  <c r="V320" i="2"/>
  <c r="X320" i="2" l="1"/>
  <c r="Y320" i="2"/>
  <c r="T322" i="2"/>
  <c r="V321" i="2"/>
  <c r="W321" i="2"/>
  <c r="U321" i="2"/>
  <c r="Y321" i="2" l="1"/>
  <c r="X321" i="2"/>
  <c r="T323" i="2"/>
  <c r="V322" i="2"/>
  <c r="W322" i="2"/>
  <c r="U322" i="2"/>
  <c r="Y322" i="2" l="1"/>
  <c r="X322" i="2"/>
  <c r="T324" i="2"/>
  <c r="U323" i="2"/>
  <c r="W323" i="2"/>
  <c r="V323" i="2"/>
  <c r="X323" i="2" l="1"/>
  <c r="Y323" i="2"/>
  <c r="T325" i="2"/>
  <c r="W324" i="2"/>
  <c r="V324" i="2"/>
  <c r="U324" i="2"/>
  <c r="X324" i="2" l="1"/>
  <c r="Y324" i="2"/>
  <c r="T326" i="2"/>
  <c r="U325" i="2"/>
  <c r="W325" i="2"/>
  <c r="V325" i="2"/>
  <c r="X325" i="2" l="1"/>
  <c r="Y325" i="2"/>
  <c r="T327" i="2"/>
  <c r="V326" i="2"/>
  <c r="W326" i="2"/>
  <c r="U326" i="2"/>
  <c r="Y326" i="2" l="1"/>
  <c r="X326" i="2"/>
  <c r="T328" i="2"/>
  <c r="V327" i="2"/>
  <c r="U327" i="2"/>
  <c r="W327" i="2"/>
  <c r="Y327" i="2" l="1"/>
  <c r="X327" i="2"/>
  <c r="T329" i="2"/>
  <c r="W328" i="2"/>
  <c r="U328" i="2"/>
  <c r="V328" i="2"/>
  <c r="X328" i="2" l="1"/>
  <c r="Y328" i="2"/>
  <c r="T330" i="2"/>
  <c r="U329" i="2"/>
  <c r="V329" i="2"/>
  <c r="W329" i="2"/>
  <c r="X329" i="2" l="1"/>
  <c r="Y329" i="2"/>
  <c r="T331" i="2"/>
  <c r="V330" i="2"/>
  <c r="W330" i="2"/>
  <c r="U330" i="2"/>
  <c r="X330" i="2" l="1"/>
  <c r="Y330" i="2"/>
  <c r="T332" i="2"/>
  <c r="V331" i="2"/>
  <c r="W331" i="2"/>
  <c r="U331" i="2"/>
  <c r="Y331" i="2" l="1"/>
  <c r="X331" i="2"/>
  <c r="T333" i="2"/>
  <c r="W332" i="2"/>
  <c r="V332" i="2"/>
  <c r="U332" i="2"/>
  <c r="Y332" i="2" l="1"/>
  <c r="X332" i="2"/>
  <c r="T334" i="2"/>
  <c r="U333" i="2"/>
  <c r="V333" i="2"/>
  <c r="W333" i="2"/>
  <c r="X333" i="2" l="1"/>
  <c r="Y333" i="2"/>
  <c r="T335" i="2"/>
  <c r="W334" i="2"/>
  <c r="V334" i="2"/>
  <c r="U334" i="2"/>
  <c r="X334" i="2" l="1"/>
  <c r="Y334" i="2"/>
  <c r="T336" i="2"/>
  <c r="U335" i="2"/>
  <c r="V335" i="2"/>
  <c r="W335" i="2"/>
  <c r="X335" i="2" l="1"/>
  <c r="Y335" i="2"/>
  <c r="T337" i="2"/>
  <c r="W336" i="2"/>
  <c r="U336" i="2"/>
  <c r="V336" i="2"/>
  <c r="X336" i="2" l="1"/>
  <c r="Y336" i="2"/>
  <c r="T338" i="2"/>
  <c r="W337" i="2"/>
  <c r="U337" i="2"/>
  <c r="V337" i="2"/>
  <c r="T339" i="2" l="1"/>
  <c r="U338" i="2"/>
  <c r="W338" i="2"/>
  <c r="V338" i="2"/>
  <c r="X337" i="2"/>
  <c r="Y337" i="2"/>
  <c r="X338" i="2" l="1"/>
  <c r="Y338" i="2"/>
  <c r="T340" i="2"/>
  <c r="U339" i="2"/>
  <c r="W339" i="2"/>
  <c r="V339" i="2"/>
  <c r="X339" i="2" l="1"/>
  <c r="Y339" i="2"/>
  <c r="T341" i="2"/>
  <c r="W340" i="2"/>
  <c r="U340" i="2"/>
  <c r="V340" i="2"/>
  <c r="X340" i="2" l="1"/>
  <c r="T342" i="2"/>
  <c r="U341" i="2"/>
  <c r="W341" i="2"/>
  <c r="V341" i="2"/>
  <c r="Y340" i="2"/>
  <c r="Y341" i="2" l="1"/>
  <c r="T343" i="2"/>
  <c r="V342" i="2"/>
  <c r="U342" i="2"/>
  <c r="W342" i="2"/>
  <c r="X341" i="2"/>
  <c r="T344" i="2" l="1"/>
  <c r="W343" i="2"/>
  <c r="U343" i="2"/>
  <c r="V343" i="2"/>
  <c r="X342" i="2"/>
  <c r="Y342" i="2"/>
  <c r="Y343" i="2" l="1"/>
  <c r="T345" i="2"/>
  <c r="W344" i="2"/>
  <c r="U344" i="2"/>
  <c r="V344" i="2"/>
  <c r="X343" i="2"/>
  <c r="X344" i="2" l="1"/>
  <c r="Y344" i="2"/>
  <c r="T346" i="2"/>
  <c r="U345" i="2"/>
  <c r="V345" i="2"/>
  <c r="W345" i="2"/>
  <c r="T347" i="2" l="1"/>
  <c r="V346" i="2"/>
  <c r="U346" i="2"/>
  <c r="W346" i="2"/>
  <c r="X345" i="2"/>
  <c r="Y345" i="2"/>
  <c r="X346" i="2" l="1"/>
  <c r="Y346" i="2"/>
  <c r="T348" i="2"/>
  <c r="V347" i="2"/>
  <c r="U347" i="2"/>
  <c r="W347" i="2"/>
  <c r="Y347" i="2" l="1"/>
  <c r="T349" i="2"/>
  <c r="V348" i="2"/>
  <c r="W348" i="2"/>
  <c r="U348" i="2"/>
  <c r="X347" i="2"/>
  <c r="Y348" i="2" l="1"/>
  <c r="T350" i="2"/>
  <c r="U349" i="2"/>
  <c r="V349" i="2"/>
  <c r="W349" i="2"/>
  <c r="X348" i="2"/>
  <c r="X349" i="2" l="1"/>
  <c r="Y349" i="2"/>
  <c r="T351" i="2"/>
  <c r="V350" i="2"/>
  <c r="U350" i="2"/>
  <c r="W350" i="2"/>
  <c r="Y350" i="2" l="1"/>
  <c r="X350" i="2"/>
  <c r="T352" i="2"/>
  <c r="U351" i="2"/>
  <c r="W351" i="2"/>
  <c r="V351" i="2"/>
  <c r="X351" i="2" l="1"/>
  <c r="Y351" i="2"/>
  <c r="T353" i="2"/>
  <c r="W352" i="2"/>
  <c r="U352" i="2"/>
  <c r="V352" i="2"/>
  <c r="X352" i="2" l="1"/>
  <c r="Y352" i="2"/>
  <c r="T354" i="2"/>
  <c r="U353" i="2"/>
  <c r="V353" i="2"/>
  <c r="W353" i="2"/>
  <c r="Y353" i="2" l="1"/>
  <c r="X353" i="2"/>
  <c r="T355" i="2"/>
  <c r="U354" i="2"/>
  <c r="W354" i="2"/>
  <c r="V354" i="2"/>
  <c r="X354" i="2" l="1"/>
  <c r="Y354" i="2"/>
  <c r="T356" i="2"/>
  <c r="U355" i="2"/>
  <c r="V355" i="2"/>
  <c r="W355" i="2"/>
  <c r="X355" i="2" l="1"/>
  <c r="Y355" i="2"/>
  <c r="T357" i="2"/>
  <c r="W356" i="2"/>
  <c r="U356" i="2"/>
  <c r="V356" i="2"/>
  <c r="X356" i="2" l="1"/>
  <c r="Y356" i="2"/>
  <c r="T358" i="2"/>
  <c r="V357" i="2"/>
  <c r="U357" i="2"/>
  <c r="W357" i="2"/>
  <c r="Y357" i="2" l="1"/>
  <c r="X357" i="2"/>
  <c r="T359" i="2"/>
  <c r="V358" i="2"/>
  <c r="U358" i="2"/>
  <c r="W358" i="2"/>
  <c r="X358" i="2" l="1"/>
  <c r="Y358" i="2"/>
  <c r="T360" i="2"/>
  <c r="W359" i="2"/>
  <c r="U359" i="2"/>
  <c r="V359" i="2"/>
  <c r="X359" i="2" l="1"/>
  <c r="Y359" i="2"/>
  <c r="T361" i="2"/>
  <c r="W360" i="2"/>
  <c r="V360" i="2"/>
  <c r="U360" i="2"/>
  <c r="X360" i="2" l="1"/>
  <c r="Y360" i="2"/>
  <c r="T362" i="2"/>
  <c r="U361" i="2"/>
  <c r="V361" i="2"/>
  <c r="W361" i="2"/>
  <c r="X361" i="2" l="1"/>
  <c r="Y361" i="2"/>
  <c r="T363" i="2"/>
  <c r="V362" i="2"/>
  <c r="W362" i="2"/>
  <c r="U362" i="2"/>
  <c r="Y362" i="2" l="1"/>
  <c r="X362" i="2"/>
  <c r="T364" i="2"/>
  <c r="V363" i="2"/>
  <c r="U363" i="2"/>
  <c r="W363" i="2"/>
  <c r="Y363" i="2" l="1"/>
  <c r="X363" i="2"/>
  <c r="T365" i="2"/>
  <c r="U364" i="2"/>
  <c r="W364" i="2"/>
  <c r="V364" i="2"/>
  <c r="X364" i="2" l="1"/>
  <c r="Y364" i="2"/>
  <c r="T366" i="2"/>
  <c r="U365" i="2"/>
  <c r="V365" i="2"/>
  <c r="W365" i="2"/>
  <c r="BT45" i="1" l="1"/>
  <c r="BT6" i="1"/>
  <c r="BT79" i="1"/>
  <c r="BT63" i="1"/>
  <c r="BT34" i="1"/>
  <c r="BT74" i="1"/>
  <c r="BT8" i="1"/>
  <c r="BT11" i="1"/>
  <c r="BT54" i="1"/>
  <c r="BT14" i="1"/>
  <c r="BT103" i="1"/>
  <c r="BT27" i="1"/>
  <c r="BT51" i="1"/>
  <c r="BT98" i="1"/>
  <c r="BT47" i="1"/>
  <c r="BT71" i="1"/>
  <c r="BT70" i="1"/>
  <c r="BT93" i="1"/>
  <c r="BT57" i="1"/>
  <c r="BT24" i="1"/>
  <c r="BT18" i="1"/>
  <c r="BT66" i="1"/>
  <c r="BT92" i="1"/>
  <c r="BT35" i="1"/>
  <c r="BT10" i="1"/>
  <c r="BT99" i="1"/>
  <c r="BT89" i="1"/>
  <c r="BT50" i="1"/>
  <c r="BT96" i="1"/>
  <c r="BT75" i="1"/>
  <c r="BT37" i="1"/>
  <c r="BT33" i="1"/>
  <c r="BT46" i="1"/>
  <c r="BT97" i="1"/>
  <c r="BT44" i="1"/>
  <c r="BT7" i="1"/>
  <c r="BT42" i="1"/>
  <c r="BT87" i="1"/>
  <c r="BT73" i="1"/>
  <c r="BT30" i="1"/>
  <c r="BT21" i="1"/>
  <c r="BT69" i="1"/>
  <c r="BT38" i="1"/>
  <c r="BT72" i="1"/>
  <c r="BT23" i="1"/>
  <c r="BT95" i="1"/>
  <c r="BT85" i="1"/>
  <c r="BT78" i="1"/>
  <c r="BT104" i="1"/>
  <c r="BT101" i="1"/>
  <c r="BT61" i="1"/>
  <c r="BT59" i="1"/>
  <c r="BT41" i="1"/>
  <c r="BT76" i="1"/>
  <c r="BT58" i="1"/>
  <c r="BT25" i="1"/>
  <c r="BT52" i="1"/>
  <c r="BT12" i="1"/>
  <c r="BT88" i="1"/>
  <c r="BT86" i="1"/>
  <c r="BT26" i="1"/>
  <c r="BT32" i="1"/>
  <c r="BT36" i="1"/>
  <c r="BT65" i="1"/>
  <c r="BT19" i="1"/>
  <c r="BT49" i="1"/>
  <c r="BT48" i="1"/>
  <c r="BT102" i="1"/>
  <c r="BT5" i="1"/>
  <c r="BT43" i="1"/>
  <c r="BT20" i="1"/>
  <c r="BT84" i="1"/>
  <c r="BT9" i="1"/>
  <c r="BT29" i="1"/>
  <c r="BT17" i="1"/>
  <c r="BT64" i="1"/>
  <c r="BT16" i="1"/>
  <c r="BT39" i="1"/>
  <c r="BT60" i="1"/>
  <c r="BT62" i="1"/>
  <c r="BT83" i="1"/>
  <c r="BT13" i="1"/>
  <c r="BT40" i="1"/>
  <c r="BT94" i="1"/>
  <c r="BT67" i="1"/>
  <c r="BT90" i="1"/>
  <c r="BT28" i="1"/>
  <c r="BT22" i="1"/>
  <c r="BT91" i="1"/>
  <c r="BT82" i="1"/>
  <c r="BT100" i="1"/>
  <c r="BT56" i="1"/>
  <c r="BT77" i="1"/>
  <c r="BT55" i="1"/>
  <c r="BT53" i="1"/>
  <c r="BT68" i="1"/>
  <c r="BT81" i="1"/>
  <c r="BT80" i="1"/>
  <c r="BT15" i="1"/>
  <c r="BT31" i="1"/>
  <c r="T367" i="2"/>
  <c r="BT4" i="1"/>
  <c r="S366" i="2"/>
  <c r="Y365" i="2"/>
  <c r="W366" i="2"/>
  <c r="V366" i="2"/>
  <c r="U366" i="2"/>
  <c r="X365" i="2"/>
  <c r="BT2" i="1" l="1"/>
  <c r="U367" i="2"/>
  <c r="T368" i="2"/>
  <c r="W367" i="2"/>
  <c r="V367" i="2"/>
  <c r="X366" i="2"/>
  <c r="Y366" i="2"/>
  <c r="X367" i="2" l="1"/>
  <c r="W368" i="2"/>
  <c r="U368" i="2"/>
  <c r="V368" i="2"/>
  <c r="X368" i="2" s="1"/>
  <c r="T369" i="2"/>
  <c r="Y367" i="2"/>
  <c r="U369" i="2" l="1"/>
  <c r="W369" i="2"/>
  <c r="V369" i="2"/>
  <c r="T370" i="2"/>
  <c r="Y368" i="2"/>
  <c r="X369" i="2" l="1"/>
  <c r="Y369" i="2"/>
  <c r="W370" i="2"/>
  <c r="T371" i="2"/>
  <c r="V370" i="2"/>
  <c r="U370" i="2"/>
  <c r="Y370" i="2" l="1"/>
  <c r="X370" i="2"/>
  <c r="U371" i="2"/>
  <c r="W371" i="2"/>
  <c r="T372" i="2"/>
  <c r="V371" i="2"/>
  <c r="Y371" i="2" l="1"/>
  <c r="X371" i="2"/>
  <c r="V372" i="2"/>
  <c r="U372" i="2"/>
  <c r="W372" i="2"/>
  <c r="T373" i="2"/>
  <c r="S373" i="2" s="1"/>
  <c r="AN8" i="2" l="1"/>
  <c r="AN5" i="2"/>
  <c r="AN2" i="2"/>
  <c r="N2" i="1" s="1"/>
  <c r="Y372" i="2"/>
  <c r="X372" i="2"/>
  <c r="U373" i="2"/>
  <c r="W373" i="2"/>
  <c r="V373" i="2"/>
  <c r="Y373" i="2" l="1"/>
  <c r="X37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Göldi Hansueli (IT-SWE-TF-TS3)</author>
  </authors>
  <commentList>
    <comment ref="AS2" authorId="0" shapeId="0" xr:uid="{00000000-0006-0000-0400-000001000000}">
      <text>
        <r>
          <rPr>
            <sz val="9"/>
            <color indexed="81"/>
            <rFont val="Segoe UI"/>
            <family val="2"/>
          </rPr>
          <t>Geschützt vor Änderungen (u222568)</t>
        </r>
      </text>
    </comment>
  </commentList>
</comments>
</file>

<file path=xl/sharedStrings.xml><?xml version="1.0" encoding="utf-8"?>
<sst xmlns="http://schemas.openxmlformats.org/spreadsheetml/2006/main" count="3395" uniqueCount="1539">
  <si>
    <t>Preis</t>
  </si>
  <si>
    <t>Meter</t>
  </si>
  <si>
    <t>EVU</t>
  </si>
  <si>
    <t>DEBI</t>
  </si>
  <si>
    <t>Abstelltyp</t>
  </si>
  <si>
    <t>Datum bis</t>
  </si>
  <si>
    <t>Art der ZL</t>
  </si>
  <si>
    <t>Art des Rollmaterials</t>
  </si>
  <si>
    <t>Bemerkungen Kunde</t>
  </si>
  <si>
    <t>Entscheid ISB</t>
  </si>
  <si>
    <t>Begründung, Alternativen</t>
  </si>
  <si>
    <t xml:space="preserve">Status </t>
  </si>
  <si>
    <t>Verknüpfung</t>
  </si>
  <si>
    <t>Zuteilung</t>
  </si>
  <si>
    <t>JA</t>
  </si>
  <si>
    <t>Abstellen</t>
  </si>
  <si>
    <t>Qualitat. Anforderung</t>
  </si>
  <si>
    <t>Kran</t>
  </si>
  <si>
    <t>Reparaturwagen</t>
  </si>
  <si>
    <t>Streckenloks</t>
  </si>
  <si>
    <t>Status</t>
  </si>
  <si>
    <t>Zugeteilt</t>
  </si>
  <si>
    <t>Kunde</t>
  </si>
  <si>
    <t>NEIN</t>
  </si>
  <si>
    <t>Datum</t>
  </si>
  <si>
    <t>Name Verantwortlicher EVU</t>
  </si>
  <si>
    <t>AOZ</t>
  </si>
  <si>
    <t>AMZ</t>
  </si>
  <si>
    <t>Datum vom</t>
  </si>
  <si>
    <t>Gleiswunsch</t>
  </si>
  <si>
    <t>Kategorie Bahnhof</t>
  </si>
  <si>
    <t>JA, aber</t>
  </si>
  <si>
    <t>spezif. Gleis</t>
  </si>
  <si>
    <t>Periode</t>
  </si>
  <si>
    <t>Preis pro Abstellung</t>
  </si>
  <si>
    <t>Total Preis der gesamten Verkehrsperiode</t>
  </si>
  <si>
    <t>AE</t>
  </si>
  <si>
    <t>BP</t>
  </si>
  <si>
    <t>Vorheizen FL</t>
  </si>
  <si>
    <t>Konflikt</t>
  </si>
  <si>
    <t>Rangieren</t>
  </si>
  <si>
    <t>Vorheizen Heizstock</t>
  </si>
  <si>
    <t>Rangierloks</t>
  </si>
  <si>
    <t>Umfahren</t>
  </si>
  <si>
    <t>Steckdose 220V</t>
  </si>
  <si>
    <t>Steckdose 380V</t>
  </si>
  <si>
    <t>Reserverwagen</t>
  </si>
  <si>
    <t>Sondersteckdose</t>
  </si>
  <si>
    <t>übrige Fahrzeuge</t>
  </si>
  <si>
    <t>Freiverlad</t>
  </si>
  <si>
    <t>Waage</t>
  </si>
  <si>
    <t>mit Fahrleitung</t>
  </si>
  <si>
    <t>Entsorgung</t>
  </si>
  <si>
    <t>Pflichtfelder CHECK</t>
  </si>
  <si>
    <t>Heure eff.</t>
  </si>
  <si>
    <t>Heure calc.</t>
  </si>
  <si>
    <t>erste Durchführung
(Preisberechnung)</t>
  </si>
  <si>
    <t>NEIN, Alternative</t>
  </si>
  <si>
    <t>Abgelehnt</t>
  </si>
  <si>
    <t>Alternative</t>
  </si>
  <si>
    <t>Wasser</t>
  </si>
  <si>
    <t>Vorbremsanlage</t>
  </si>
  <si>
    <t>Güterwagen</t>
  </si>
  <si>
    <t>Pendelzüge</t>
  </si>
  <si>
    <t xml:space="preserve">Länge </t>
  </si>
  <si>
    <t>L</t>
  </si>
  <si>
    <t>N</t>
  </si>
  <si>
    <t>Abstellung ohne Zugnr=AOZ
Abstellung mit Zugnr=AMZ</t>
  </si>
  <si>
    <t>INFRA</t>
  </si>
  <si>
    <t xml:space="preserve">       Dienstag</t>
  </si>
  <si>
    <t xml:space="preserve">       Montag</t>
  </si>
  <si>
    <t xml:space="preserve">       Mittwoch</t>
  </si>
  <si>
    <t xml:space="preserve">       Donnerstag</t>
  </si>
  <si>
    <t xml:space="preserve">       Freitag</t>
  </si>
  <si>
    <t xml:space="preserve">       Samstag</t>
  </si>
  <si>
    <t xml:space="preserve">       Sonntag</t>
  </si>
  <si>
    <t xml:space="preserve">Datum Ankunft 
</t>
  </si>
  <si>
    <t>Zeit Ankunft</t>
  </si>
  <si>
    <t xml:space="preserve">Datum Abfahrt 
</t>
  </si>
  <si>
    <t>Zeit Abfahrt</t>
  </si>
  <si>
    <t>Verantw. SBB Infra</t>
  </si>
  <si>
    <t>Zugnummer</t>
  </si>
  <si>
    <t xml:space="preserve"> Dienstelle/Betriebspunkt</t>
  </si>
  <si>
    <t>zusätzliches Gleis 1</t>
  </si>
  <si>
    <t>zusätzliches Gleis 2</t>
  </si>
  <si>
    <t xml:space="preserve">
Von Zug/Zügen</t>
  </si>
  <si>
    <t>Für Zug/Züge</t>
  </si>
  <si>
    <t>Beurteilung Alternative</t>
  </si>
  <si>
    <t>Spezifische Ausrüstung</t>
  </si>
  <si>
    <t>Qualitativ
Anforderung 1</t>
  </si>
  <si>
    <t>Qualitativ
Anforderung 2</t>
  </si>
  <si>
    <t>TOTAL</t>
  </si>
  <si>
    <t>Montag</t>
  </si>
  <si>
    <t>Dienstag</t>
  </si>
  <si>
    <t>Mittwoch</t>
  </si>
  <si>
    <t>Donnerstag</t>
  </si>
  <si>
    <t>Freitag</t>
  </si>
  <si>
    <t>Samstag</t>
  </si>
  <si>
    <t>Sonntag</t>
  </si>
  <si>
    <t>Kalendar</t>
  </si>
  <si>
    <t>J</t>
  </si>
  <si>
    <t>M_</t>
  </si>
  <si>
    <t>A_</t>
  </si>
  <si>
    <t>Referenz</t>
  </si>
  <si>
    <t>Ref2</t>
  </si>
  <si>
    <t>Resp. CFF Infra</t>
  </si>
  <si>
    <t>Etat d'attribution "colonne AT"</t>
  </si>
  <si>
    <t>DIDOK</t>
  </si>
  <si>
    <t>Numéro de train</t>
  </si>
  <si>
    <t>Punto d’esercizio</t>
  </si>
  <si>
    <t>Point d'exploitation</t>
  </si>
  <si>
    <t xml:space="preserve">Date de </t>
  </si>
  <si>
    <t xml:space="preserve">Date à </t>
  </si>
  <si>
    <t>garage sans no de train = AOZ
garage avec no de train = AMZ</t>
  </si>
  <si>
    <t>Période</t>
  </si>
  <si>
    <t>Date arrivée</t>
  </si>
  <si>
    <t>Heure arrivée</t>
  </si>
  <si>
    <t>Date départ</t>
  </si>
  <si>
    <t>Heure départ</t>
  </si>
  <si>
    <t>Type de prestations complémentaire</t>
  </si>
  <si>
    <t>Type de matériel roulant</t>
  </si>
  <si>
    <t>Equipement spécifique</t>
  </si>
  <si>
    <t>Voie supplémentaire 1</t>
  </si>
  <si>
    <t>Voie supplémentaire 2</t>
  </si>
  <si>
    <t>Pour train</t>
  </si>
  <si>
    <t>De train</t>
  </si>
  <si>
    <t>Date</t>
  </si>
  <si>
    <t>Nom resp. ETF</t>
  </si>
  <si>
    <t>Longueur</t>
  </si>
  <si>
    <t>Liaison</t>
  </si>
  <si>
    <t>Evaluation de l'alternative</t>
  </si>
  <si>
    <t>Decision INFRA</t>
  </si>
  <si>
    <t>Etat</t>
  </si>
  <si>
    <t>Catégorie de gare</t>
  </si>
  <si>
    <t>Prix par garage</t>
  </si>
  <si>
    <t>Justification, alternerative</t>
  </si>
  <si>
    <t>CLIENT</t>
  </si>
  <si>
    <t>PRIX</t>
  </si>
  <si>
    <t>Ricovero senza n. treno = AOZ
Ricovero con n. treno = AMZ</t>
  </si>
  <si>
    <t>Premier jour de circulation (calcul du prix)</t>
  </si>
  <si>
    <t>Campi obbligatori CHECK</t>
  </si>
  <si>
    <t>Sprache</t>
  </si>
  <si>
    <t>D</t>
  </si>
  <si>
    <t>F</t>
  </si>
  <si>
    <t>I</t>
  </si>
  <si>
    <r>
      <rPr>
        <sz val="10"/>
        <rFont val="Arial"/>
        <family val="2"/>
      </rPr>
      <t>INFRA</t>
    </r>
  </si>
  <si>
    <r>
      <rPr>
        <sz val="10"/>
        <rFont val="Arial"/>
        <family val="2"/>
      </rPr>
      <t>Periodo</t>
    </r>
  </si>
  <si>
    <r>
      <rPr>
        <sz val="10"/>
        <rFont val="Arial"/>
        <family val="2"/>
      </rPr>
      <t>Equipaggiamento specifico</t>
    </r>
  </si>
  <si>
    <r>
      <rPr>
        <sz val="10"/>
        <rFont val="Arial"/>
        <family val="2"/>
      </rPr>
      <t xml:space="preserve">Lunghezza </t>
    </r>
  </si>
  <si>
    <r>
      <rPr>
        <sz val="10"/>
        <rFont val="Arial"/>
        <family val="2"/>
      </rPr>
      <t>Collegamento</t>
    </r>
  </si>
  <si>
    <r>
      <rPr>
        <sz val="10"/>
        <rFont val="Arial"/>
        <family val="2"/>
      </rPr>
      <t>Cliente</t>
    </r>
  </si>
  <si>
    <r>
      <rPr>
        <sz val="10"/>
        <rFont val="Arial"/>
        <family val="2"/>
      </rPr>
      <t>Prezzo</t>
    </r>
  </si>
  <si>
    <r>
      <rPr>
        <sz val="10"/>
        <rFont val="Arial"/>
        <family val="2"/>
      </rPr>
      <t>n = nuova; ae = modifica
              l = cancellare</t>
    </r>
  </si>
  <si>
    <r>
      <rPr>
        <sz val="10"/>
        <rFont val="Arial"/>
        <family val="2"/>
      </rPr>
      <t>Resp. FFS Infra</t>
    </r>
  </si>
  <si>
    <r>
      <rPr>
        <sz val="10"/>
        <rFont val="Arial"/>
        <family val="2"/>
      </rPr>
      <t>DIDOK</t>
    </r>
  </si>
  <si>
    <r>
      <rPr>
        <sz val="10"/>
        <rFont val="Arial"/>
        <family val="2"/>
      </rPr>
      <t>Numero del treno</t>
    </r>
  </si>
  <si>
    <r>
      <rPr>
        <sz val="10"/>
        <rFont val="Arial"/>
        <family val="2"/>
      </rPr>
      <t>DEBI</t>
    </r>
  </si>
  <si>
    <r>
      <rPr>
        <sz val="10"/>
        <rFont val="Arial"/>
        <family val="2"/>
      </rPr>
      <t>Metro</t>
    </r>
  </si>
  <si>
    <r>
      <rPr>
        <sz val="10"/>
        <rFont val="Arial"/>
        <family val="2"/>
      </rPr>
      <t>Data da</t>
    </r>
  </si>
  <si>
    <r>
      <rPr>
        <sz val="10"/>
        <rFont val="Arial"/>
        <family val="2"/>
      </rPr>
      <t>Data a</t>
    </r>
  </si>
  <si>
    <r>
      <rPr>
        <sz val="10"/>
        <rFont val="Arial"/>
        <family val="2"/>
      </rPr>
      <t xml:space="preserve">       Lunedì</t>
    </r>
  </si>
  <si>
    <r>
      <rPr>
        <sz val="10"/>
        <rFont val="Arial"/>
        <family val="2"/>
      </rPr>
      <t xml:space="preserve">       Martedì</t>
    </r>
  </si>
  <si>
    <r>
      <rPr>
        <sz val="10"/>
        <rFont val="Arial"/>
        <family val="2"/>
      </rPr>
      <t xml:space="preserve">       Mercoledì</t>
    </r>
  </si>
  <si>
    <r>
      <rPr>
        <sz val="10"/>
        <rFont val="Arial"/>
        <family val="2"/>
      </rPr>
      <t xml:space="preserve">       Giovedì</t>
    </r>
  </si>
  <si>
    <r>
      <rPr>
        <sz val="10"/>
        <rFont val="Arial"/>
        <family val="2"/>
      </rPr>
      <t xml:space="preserve">       Venerdì</t>
    </r>
  </si>
  <si>
    <r>
      <rPr>
        <sz val="10"/>
        <rFont val="Arial"/>
        <family val="2"/>
      </rPr>
      <t xml:space="preserve">       Sabato</t>
    </r>
  </si>
  <si>
    <r>
      <rPr>
        <sz val="10"/>
        <rFont val="Arial"/>
        <family val="2"/>
      </rPr>
      <t xml:space="preserve">       Domenica</t>
    </r>
  </si>
  <si>
    <r>
      <rPr>
        <sz val="10"/>
        <rFont val="Arial"/>
        <family val="2"/>
      </rPr>
      <t xml:space="preserve">Data arrivo 
</t>
    </r>
  </si>
  <si>
    <r>
      <rPr>
        <sz val="10"/>
        <rFont val="Arial"/>
        <family val="2"/>
      </rPr>
      <t>Ora arrivo</t>
    </r>
  </si>
  <si>
    <r>
      <rPr>
        <sz val="10"/>
        <rFont val="Arial"/>
        <family val="2"/>
      </rPr>
      <t xml:space="preserve">Data partenza 
</t>
    </r>
  </si>
  <si>
    <r>
      <rPr>
        <sz val="10"/>
        <rFont val="Arial"/>
        <family val="2"/>
      </rPr>
      <t>Ora partenza</t>
    </r>
  </si>
  <si>
    <r>
      <rPr>
        <sz val="10"/>
        <rFont val="Arial"/>
        <family val="2"/>
      </rPr>
      <t>Tipo di GT</t>
    </r>
  </si>
  <si>
    <r>
      <rPr>
        <sz val="10"/>
        <rFont val="Arial"/>
        <family val="2"/>
      </rPr>
      <t>Tipo di materiale rotabile</t>
    </r>
  </si>
  <si>
    <r>
      <rPr>
        <sz val="10"/>
        <rFont val="Arial"/>
        <family val="2"/>
      </rPr>
      <t>In termini qualitativi
Richiesta 1</t>
    </r>
  </si>
  <si>
    <r>
      <rPr>
        <sz val="10"/>
        <rFont val="Arial"/>
        <family val="2"/>
      </rPr>
      <t>In termini qualitativi
Richiesta 2</t>
    </r>
  </si>
  <si>
    <r>
      <rPr>
        <sz val="10"/>
        <rFont val="Arial"/>
        <family val="2"/>
      </rPr>
      <t>Binario supplementare 1</t>
    </r>
  </si>
  <si>
    <r>
      <rPr>
        <sz val="10"/>
        <rFont val="Arial"/>
        <family val="2"/>
      </rPr>
      <t>Binario supplementare 2</t>
    </r>
  </si>
  <si>
    <r>
      <rPr>
        <sz val="10"/>
        <rFont val="Arial"/>
        <family val="2"/>
      </rPr>
      <t>Per treno/i</t>
    </r>
  </si>
  <si>
    <r>
      <rPr>
        <sz val="10"/>
        <rFont val="Arial"/>
        <family val="2"/>
      </rPr>
      <t xml:space="preserve">
Da treno/i</t>
    </r>
  </si>
  <si>
    <r>
      <rPr>
        <sz val="10"/>
        <rFont val="Arial"/>
        <family val="2"/>
      </rPr>
      <t>Richiesta binario</t>
    </r>
  </si>
  <si>
    <r>
      <rPr>
        <sz val="10"/>
        <rFont val="Arial"/>
        <family val="2"/>
      </rPr>
      <t>Osservazioni cliente</t>
    </r>
  </si>
  <si>
    <r>
      <rPr>
        <sz val="10"/>
        <rFont val="Arial"/>
        <family val="2"/>
      </rPr>
      <t>Data</t>
    </r>
  </si>
  <si>
    <r>
      <rPr>
        <sz val="10"/>
        <rFont val="Arial"/>
        <family val="2"/>
      </rPr>
      <t>Nome resp. ITF</t>
    </r>
  </si>
  <si>
    <r>
      <rPr>
        <sz val="10"/>
        <rFont val="Arial"/>
        <family val="2"/>
      </rPr>
      <t>Valutazione alternativa</t>
    </r>
  </si>
  <si>
    <r>
      <rPr>
        <sz val="10"/>
        <rFont val="Arial"/>
        <family val="2"/>
      </rPr>
      <t>Decisione GI</t>
    </r>
  </si>
  <si>
    <r>
      <rPr>
        <sz val="10"/>
        <rFont val="Arial"/>
        <family val="2"/>
      </rPr>
      <t>Motivazione, alternative</t>
    </r>
  </si>
  <si>
    <r>
      <rPr>
        <sz val="10"/>
        <rFont val="Arial"/>
        <family val="2"/>
      </rPr>
      <t xml:space="preserve">Stato </t>
    </r>
  </si>
  <si>
    <r>
      <rPr>
        <sz val="10"/>
        <rFont val="Arial"/>
        <family val="2"/>
      </rPr>
      <t>Categoria stazione</t>
    </r>
  </si>
  <si>
    <r>
      <rPr>
        <sz val="10"/>
        <rFont val="Arial"/>
        <family val="2"/>
      </rPr>
      <t>Numero ricoveri 
per l’intero periodo di circolazione</t>
    </r>
  </si>
  <si>
    <r>
      <rPr>
        <sz val="10"/>
        <rFont val="Arial"/>
        <family val="2"/>
      </rPr>
      <t>Prezzo per ricovero</t>
    </r>
  </si>
  <si>
    <r>
      <rPr>
        <sz val="10"/>
        <rFont val="Arial"/>
        <family val="2"/>
      </rPr>
      <t>Totale per il periodo di circolazione</t>
    </r>
  </si>
  <si>
    <t>CHECK champs obligatoires</t>
  </si>
  <si>
    <t xml:space="preserve">       Lunedì</t>
  </si>
  <si>
    <t xml:space="preserve">       Lundi</t>
  </si>
  <si>
    <t xml:space="preserve">       Mardi</t>
  </si>
  <si>
    <t xml:space="preserve">       Mercredi</t>
  </si>
  <si>
    <t xml:space="preserve">       Jeudi</t>
  </si>
  <si>
    <t xml:space="preserve">       Vendredi</t>
  </si>
  <si>
    <t xml:space="preserve">       Samedi</t>
  </si>
  <si>
    <t xml:space="preserve">       Dimanche</t>
  </si>
  <si>
    <t xml:space="preserve">       Lundi </t>
  </si>
  <si>
    <t>Voie souhaitée</t>
  </si>
  <si>
    <t>Remarque client</t>
  </si>
  <si>
    <t>Mètres</t>
  </si>
  <si>
    <t>Demande qualitative 1</t>
  </si>
  <si>
    <t>Demande qualitative 2</t>
  </si>
  <si>
    <t>Nombre de garages pour la période de circulation</t>
  </si>
  <si>
    <t>Anzahl Abstelltungen
der gesamten Verkehrsperiode</t>
  </si>
  <si>
    <t>Prix total pour la période de circulation</t>
  </si>
  <si>
    <t>Linie markieren (x)</t>
  </si>
  <si>
    <t>Marcare la linea (x)</t>
  </si>
  <si>
    <t>Marquer la ligne (x)</t>
  </si>
  <si>
    <t>Status Zuteilung "Spalte AS"</t>
  </si>
  <si>
    <t>n = nouveau, ae = modification,
 l = effacer</t>
  </si>
  <si>
    <t>Stato conferimento «colonna AT»</t>
  </si>
  <si>
    <t>TOTALE</t>
  </si>
  <si>
    <t>Prima esecuzione
(calcolo dei prezzi)</t>
  </si>
  <si>
    <t>Kat</t>
  </si>
  <si>
    <t>Verantwortlicher INFRA</t>
  </si>
  <si>
    <t>JFPL</t>
  </si>
  <si>
    <t xml:space="preserve">von </t>
  </si>
  <si>
    <t>bis</t>
  </si>
  <si>
    <t>JUP</t>
  </si>
  <si>
    <t>Region</t>
  </si>
  <si>
    <t>n=neu ae=Aenderung l=löschen</t>
  </si>
  <si>
    <t>Abstellung Typ 
"Spalte G"</t>
  </si>
  <si>
    <t>Tipo di ricovero 
«Colonna G»</t>
  </si>
  <si>
    <t>Type de garage
«Colonne G»</t>
  </si>
  <si>
    <t>Zug Nummer
"Spalte H"</t>
  </si>
  <si>
    <t>Numero treno
«Colonna H»</t>
  </si>
  <si>
    <t>Numéro train
«Colonne H»</t>
  </si>
  <si>
    <t>DEBI
"Spalte I"</t>
  </si>
  <si>
    <t>DEBI
«Colonna I»</t>
  </si>
  <si>
    <t>DEBI
«Colonne I»</t>
  </si>
  <si>
    <t>Dst
"Spalte J"</t>
  </si>
  <si>
    <t>Punto d’esercizio
«Colonna J»</t>
  </si>
  <si>
    <t>Point exploitation
«Colonne J»</t>
  </si>
  <si>
    <t>Meter
"Spalte K"</t>
  </si>
  <si>
    <t>Metro
«Colonna K»</t>
  </si>
  <si>
    <t>Mètres
«Colonne K»</t>
  </si>
  <si>
    <t>Periode
"Spalte L&amp;M"</t>
  </si>
  <si>
    <t>Periodo
«Colonna L&amp;M»</t>
  </si>
  <si>
    <t>Période
«Colonne L&amp;M»</t>
  </si>
  <si>
    <t>Kalender
"Spalte N bis T"</t>
  </si>
  <si>
    <t>Calendario
«Colonna da N a T»</t>
  </si>
  <si>
    <t>Calendrier
«Colonne N à T»</t>
  </si>
  <si>
    <t>Erster Verkehrstag
"Spalte AB bis AE"</t>
  </si>
  <si>
    <t>Prima esecuzione
«Colonna da AB a AE»</t>
  </si>
  <si>
    <t>Premier jour de circulation
«Colonne AB à AE»</t>
  </si>
  <si>
    <t>Art der ZL
"Spalte AF"</t>
  </si>
  <si>
    <t>Tipo di GT
«Colonna AF»</t>
  </si>
  <si>
    <t>Type de prestation
complémentaire «Colonne AF»</t>
  </si>
  <si>
    <t>Offen</t>
  </si>
  <si>
    <t>Zur freien Verfügung EVU</t>
  </si>
  <si>
    <t>Spaltentitel 1 (überschreibbar)</t>
  </si>
  <si>
    <t>Spaltentitel 2 (überschreibbar)</t>
  </si>
  <si>
    <t>Spaltentitel 3 (überschreibbar)</t>
  </si>
  <si>
    <t>Spaltentitel 4 (überschreibbar)</t>
  </si>
  <si>
    <t>Event</t>
  </si>
  <si>
    <t>DateTime</t>
  </si>
  <si>
    <t>UserID</t>
  </si>
  <si>
    <t>Open</t>
  </si>
  <si>
    <t>ue61140</t>
  </si>
  <si>
    <t>Warnung - Avertissement - Attenzione - Warning</t>
  </si>
  <si>
    <t>Close</t>
  </si>
  <si>
    <r>
      <t xml:space="preserve">Dieses Arbeitsmappe darf nur in der Excel </t>
    </r>
    <r>
      <rPr>
        <b/>
        <sz val="12"/>
        <color theme="1"/>
        <rFont val="Arial"/>
        <family val="2"/>
      </rPr>
      <t>APP</t>
    </r>
    <r>
      <rPr>
        <sz val="12"/>
        <color theme="1"/>
        <rFont val="Arial"/>
        <family val="2"/>
      </rPr>
      <t xml:space="preserve"> </t>
    </r>
    <r>
      <rPr>
        <b/>
        <sz val="12"/>
        <color theme="1"/>
        <rFont val="Arial"/>
        <family val="2"/>
      </rPr>
      <t>geöffnet</t>
    </r>
    <r>
      <rPr>
        <sz val="12"/>
        <color theme="1"/>
        <rFont val="Arial"/>
        <family val="2"/>
      </rPr>
      <t xml:space="preserve"> und bearbeitet werden.
Das Ausführen von Makros muss erlaubt sein.
In EXCEL ONLINE ist die Bearbeitung der Daten </t>
    </r>
    <r>
      <rPr>
        <b/>
        <sz val="12"/>
        <color theme="1"/>
        <rFont val="Arial"/>
        <family val="2"/>
      </rPr>
      <t>gesperrt</t>
    </r>
    <r>
      <rPr>
        <sz val="12"/>
        <color theme="1"/>
        <rFont val="Arial"/>
        <family val="2"/>
      </rPr>
      <t>.</t>
    </r>
  </si>
  <si>
    <r>
      <t xml:space="preserve">Ce document ne peut être </t>
    </r>
    <r>
      <rPr>
        <b/>
        <sz val="12"/>
        <color theme="1"/>
        <rFont val="Arial"/>
        <family val="2"/>
      </rPr>
      <t>ouvert</t>
    </r>
    <r>
      <rPr>
        <sz val="12"/>
        <color theme="1"/>
        <rFont val="Arial"/>
        <family val="2"/>
      </rPr>
      <t xml:space="preserve"> et édité que dans le </t>
    </r>
    <r>
      <rPr>
        <b/>
        <sz val="12"/>
        <color theme="1"/>
        <rFont val="Arial"/>
        <family val="2"/>
      </rPr>
      <t>APP</t>
    </r>
    <r>
      <rPr>
        <sz val="12"/>
        <color theme="1"/>
        <rFont val="Arial"/>
        <family val="2"/>
      </rPr>
      <t xml:space="preserve"> Excel.
L'exécution de macros doit être autorisée.
Dans EXCEL ONLINE, l'édition des données est </t>
    </r>
    <r>
      <rPr>
        <b/>
        <sz val="12"/>
        <color theme="1"/>
        <rFont val="Arial"/>
        <family val="2"/>
      </rPr>
      <t>bloquée</t>
    </r>
    <r>
      <rPr>
        <sz val="12"/>
        <color theme="1"/>
        <rFont val="Arial"/>
        <family val="2"/>
      </rPr>
      <t>.</t>
    </r>
  </si>
  <si>
    <r>
      <t xml:space="preserve">Questa workbook può essere </t>
    </r>
    <r>
      <rPr>
        <b/>
        <sz val="12"/>
        <color theme="1"/>
        <rFont val="Arial"/>
        <family val="2"/>
      </rPr>
      <t>aperta</t>
    </r>
    <r>
      <rPr>
        <sz val="12"/>
        <color theme="1"/>
        <rFont val="Arial"/>
        <family val="2"/>
      </rPr>
      <t xml:space="preserve"> e modificata solo nella Excel </t>
    </r>
    <r>
      <rPr>
        <b/>
        <sz val="12"/>
        <color theme="1"/>
        <rFont val="Arial"/>
        <family val="2"/>
      </rPr>
      <t>APP</t>
    </r>
    <r>
      <rPr>
        <sz val="12"/>
        <color theme="1"/>
        <rFont val="Arial"/>
        <family val="2"/>
      </rPr>
      <t xml:space="preserve">.
L'esecuzione di macro deve essere consentita.
In EXCEL ONLINE, la modifica dei dati è </t>
    </r>
    <r>
      <rPr>
        <b/>
        <sz val="12"/>
        <color theme="1"/>
        <rFont val="Arial"/>
        <family val="2"/>
      </rPr>
      <t>bloccata</t>
    </r>
    <r>
      <rPr>
        <sz val="12"/>
        <color theme="1"/>
        <rFont val="Arial"/>
        <family val="2"/>
      </rPr>
      <t>.</t>
    </r>
  </si>
  <si>
    <r>
      <t xml:space="preserve">This workbook may only be </t>
    </r>
    <r>
      <rPr>
        <b/>
        <sz val="12"/>
        <color theme="1"/>
        <rFont val="Arial"/>
        <family val="2"/>
      </rPr>
      <t>opened</t>
    </r>
    <r>
      <rPr>
        <sz val="12"/>
        <color theme="1"/>
        <rFont val="Arial"/>
        <family val="2"/>
      </rPr>
      <t xml:space="preserve"> and edited in the Excel </t>
    </r>
    <r>
      <rPr>
        <b/>
        <sz val="12"/>
        <color theme="1"/>
        <rFont val="Arial"/>
        <family val="2"/>
      </rPr>
      <t>APP</t>
    </r>
    <r>
      <rPr>
        <sz val="12"/>
        <color theme="1"/>
        <rFont val="Arial"/>
        <family val="2"/>
      </rPr>
      <t xml:space="preserve">.
The execution of macros must be allowed.
In EXCEL ONLINE the editing of data is </t>
    </r>
    <r>
      <rPr>
        <b/>
        <sz val="12"/>
        <color theme="1"/>
        <rFont val="Arial"/>
        <family val="2"/>
      </rPr>
      <t>blocked</t>
    </r>
    <r>
      <rPr>
        <sz val="12"/>
        <color theme="1"/>
        <rFont val="Arial"/>
        <family val="2"/>
      </rPr>
      <t>.</t>
    </r>
  </si>
  <si>
    <t>Aadorf</t>
  </si>
  <si>
    <t>AD</t>
  </si>
  <si>
    <t>C</t>
  </si>
  <si>
    <t>Hollenstein</t>
  </si>
  <si>
    <t>I-FUB-PLA-PLRO1</t>
  </si>
  <si>
    <t>Aarau</t>
  </si>
  <si>
    <t>AA</t>
  </si>
  <si>
    <t>B</t>
  </si>
  <si>
    <t>Röösli</t>
  </si>
  <si>
    <t>I-FUB-PLA-PLRM1</t>
  </si>
  <si>
    <t>Aarau GB</t>
  </si>
  <si>
    <t>AAGB</t>
  </si>
  <si>
    <t>Aarberg</t>
  </si>
  <si>
    <t>ABE</t>
  </si>
  <si>
    <t>Gisiger</t>
  </si>
  <si>
    <t>I-FUB-PLA-PLRM2</t>
  </si>
  <si>
    <t>Aarburg-Oftringen</t>
  </si>
  <si>
    <t>ABO</t>
  </si>
  <si>
    <t>Aathal</t>
  </si>
  <si>
    <t>AAT</t>
  </si>
  <si>
    <t>Romer</t>
  </si>
  <si>
    <t>Affoltern am Albis</t>
  </si>
  <si>
    <t>AF</t>
  </si>
  <si>
    <t>Kassu</t>
  </si>
  <si>
    <t>I-FUB-PLA-PLRO2</t>
  </si>
  <si>
    <t>Aigle</t>
  </si>
  <si>
    <t>AIG</t>
  </si>
  <si>
    <t>Lecoultre</t>
  </si>
  <si>
    <t>I-FUB-PLA-PLRW1</t>
  </si>
  <si>
    <t>Airolo</t>
  </si>
  <si>
    <t>AI</t>
  </si>
  <si>
    <t>Lotti</t>
  </si>
  <si>
    <t>I-FUB-PLA-PLRS</t>
  </si>
  <si>
    <t>Allaman</t>
  </si>
  <si>
    <t>ALL</t>
  </si>
  <si>
    <t>Salto</t>
  </si>
  <si>
    <t>Altdorf UR</t>
  </si>
  <si>
    <t>AL</t>
  </si>
  <si>
    <t>Fuchs</t>
  </si>
  <si>
    <t>Altishausen</t>
  </si>
  <si>
    <t>AHAU</t>
  </si>
  <si>
    <t>Schmocker</t>
  </si>
  <si>
    <t>Altnau</t>
  </si>
  <si>
    <t>ALN</t>
  </si>
  <si>
    <t>Altstätten SG</t>
  </si>
  <si>
    <t>ALT</t>
  </si>
  <si>
    <t>Ribi</t>
  </si>
  <si>
    <t>Ambrì-Piotta</t>
  </si>
  <si>
    <t>AP</t>
  </si>
  <si>
    <t>Amsteg-Silenen</t>
  </si>
  <si>
    <t>AS</t>
  </si>
  <si>
    <t>Arbon</t>
  </si>
  <si>
    <t>ARB</t>
  </si>
  <si>
    <t>Arch</t>
  </si>
  <si>
    <t>ARCH</t>
  </si>
  <si>
    <t>Ardon</t>
  </si>
  <si>
    <t>ARD</t>
  </si>
  <si>
    <t>Arnegg</t>
  </si>
  <si>
    <t>ARN</t>
  </si>
  <si>
    <t>Brändle</t>
  </si>
  <si>
    <t>Arth-Goldau</t>
  </si>
  <si>
    <t>GD</t>
  </si>
  <si>
    <t>Au ZH</t>
  </si>
  <si>
    <t>AU</t>
  </si>
  <si>
    <t>Avenches</t>
  </si>
  <si>
    <t>AV</t>
  </si>
  <si>
    <t>Bonvin</t>
  </si>
  <si>
    <t>Baar</t>
  </si>
  <si>
    <t>BAA</t>
  </si>
  <si>
    <t>A</t>
  </si>
  <si>
    <t>Baar Lindenpark</t>
  </si>
  <si>
    <t>BAAL</t>
  </si>
  <si>
    <t>Bad Ragaz</t>
  </si>
  <si>
    <t>BRAG</t>
  </si>
  <si>
    <t>Baden</t>
  </si>
  <si>
    <t>BD</t>
  </si>
  <si>
    <t>Baldegg</t>
  </si>
  <si>
    <t>BLG</t>
  </si>
  <si>
    <t>Grünig</t>
  </si>
  <si>
    <t>Balerna</t>
  </si>
  <si>
    <t>BAL</t>
  </si>
  <si>
    <t>Bäretswil</t>
  </si>
  <si>
    <t>BAEW</t>
  </si>
  <si>
    <t>SOB Schaufelberger Hans-Ulrich</t>
  </si>
  <si>
    <t>ISB übrige</t>
  </si>
  <si>
    <t>Basel Kleinhüningen Hafen</t>
  </si>
  <si>
    <t>BSKH</t>
  </si>
  <si>
    <t>P</t>
  </si>
  <si>
    <t>Keusch</t>
  </si>
  <si>
    <t>Basel SBB</t>
  </si>
  <si>
    <t>BS</t>
  </si>
  <si>
    <t>Hofmann</t>
  </si>
  <si>
    <t>Basel SBB GB</t>
  </si>
  <si>
    <t>BSGB</t>
  </si>
  <si>
    <t>Basel SBB Gleise 30-35</t>
  </si>
  <si>
    <t>BSGL</t>
  </si>
  <si>
    <t>Basel SBB RB Generell</t>
  </si>
  <si>
    <t>BSRB</t>
  </si>
  <si>
    <t>BsRBKu</t>
  </si>
  <si>
    <t>Rangierbahnhöfe</t>
  </si>
  <si>
    <t>Basel SBB RB Gr A</t>
  </si>
  <si>
    <t>BRBA</t>
  </si>
  <si>
    <t>Basel SBB RB Gr B</t>
  </si>
  <si>
    <t>BRBB</t>
  </si>
  <si>
    <t>Basel SBB RB Gr D</t>
  </si>
  <si>
    <t>BRBD</t>
  </si>
  <si>
    <t>Basel SBB RB Gr E</t>
  </si>
  <si>
    <t>BRBE</t>
  </si>
  <si>
    <t>Basel SBB RB Gr F</t>
  </si>
  <si>
    <t>BRBF</t>
  </si>
  <si>
    <t>Basel SBB RB Gr G</t>
  </si>
  <si>
    <t>BRBG</t>
  </si>
  <si>
    <t>Basel SBB RB Gr J</t>
  </si>
  <si>
    <t>BRBJ</t>
  </si>
  <si>
    <t>Basel SBB RB Gr T</t>
  </si>
  <si>
    <t>BRBT</t>
  </si>
  <si>
    <t>Basel SBB RB Süd</t>
  </si>
  <si>
    <t>BRBM</t>
  </si>
  <si>
    <t>Basel St. Johann</t>
  </si>
  <si>
    <t>BSSJ</t>
  </si>
  <si>
    <t>Bassersdorf</t>
  </si>
  <si>
    <t>BSD</t>
  </si>
  <si>
    <t>Bauma</t>
  </si>
  <si>
    <t>BMA</t>
  </si>
  <si>
    <t>Bazenheid</t>
  </si>
  <si>
    <t>BAZ</t>
  </si>
  <si>
    <t>Beinwil am See</t>
  </si>
  <si>
    <t>BW</t>
  </si>
  <si>
    <t>Bellach Industrie</t>
  </si>
  <si>
    <t>BELE</t>
  </si>
  <si>
    <t>BELL</t>
  </si>
  <si>
    <t>Bellinzona</t>
  </si>
  <si>
    <t>BEL</t>
  </si>
  <si>
    <t>Bellinzona San Paolo</t>
  </si>
  <si>
    <t>SPAO</t>
  </si>
  <si>
    <t>Belp</t>
  </si>
  <si>
    <t>Jordi</t>
  </si>
  <si>
    <t>Berlingen</t>
  </si>
  <si>
    <t>BER</t>
  </si>
  <si>
    <t>Bern</t>
  </si>
  <si>
    <t>BN</t>
  </si>
  <si>
    <t>Augstburger</t>
  </si>
  <si>
    <t>Bern Bümpliz Nord</t>
  </si>
  <si>
    <t>BNBZ</t>
  </si>
  <si>
    <t>Bern Bümpliz Süd</t>
  </si>
  <si>
    <t>BNBS</t>
  </si>
  <si>
    <t>Bern Holligen Depot</t>
  </si>
  <si>
    <t>HOL20</t>
  </si>
  <si>
    <t>Bern JKLM</t>
  </si>
  <si>
    <t>JKLM</t>
  </si>
  <si>
    <t>Bern Weyermannshaus</t>
  </si>
  <si>
    <t>BNWM</t>
  </si>
  <si>
    <t>Bern Wylerfeld</t>
  </si>
  <si>
    <t>BNWF</t>
  </si>
  <si>
    <t>Bettwiesen</t>
  </si>
  <si>
    <t>BTW</t>
  </si>
  <si>
    <t>Bex</t>
  </si>
  <si>
    <t>BEX</t>
  </si>
  <si>
    <t>Biasca</t>
  </si>
  <si>
    <t>BIA</t>
  </si>
  <si>
    <t>Biberbrugg</t>
  </si>
  <si>
    <t>BIB</t>
  </si>
  <si>
    <t>Biberist BLS</t>
  </si>
  <si>
    <t>BIST</t>
  </si>
  <si>
    <t>Käser</t>
  </si>
  <si>
    <t>Biel/Bienne</t>
  </si>
  <si>
    <t>BI</t>
  </si>
  <si>
    <t>Corbetti</t>
  </si>
  <si>
    <t>Biel/Bienne RB</t>
  </si>
  <si>
    <t>BIRB</t>
  </si>
  <si>
    <t>Bilten</t>
  </si>
  <si>
    <t>BIL</t>
  </si>
  <si>
    <t>Birmensdorf Industrie</t>
  </si>
  <si>
    <t>BIRI</t>
  </si>
  <si>
    <t>Birmensdorf ZH</t>
  </si>
  <si>
    <t>BIR</t>
  </si>
  <si>
    <t>Birsfelden Hafen</t>
  </si>
  <si>
    <t>BSBH</t>
  </si>
  <si>
    <t>Bischofszell Nord</t>
  </si>
  <si>
    <t>BZN</t>
  </si>
  <si>
    <t>Bodio</t>
  </si>
  <si>
    <t>BO</t>
  </si>
  <si>
    <t>Boncourt</t>
  </si>
  <si>
    <t>BCT</t>
  </si>
  <si>
    <t>Bonstetten-Wettswil</t>
  </si>
  <si>
    <t>BON</t>
  </si>
  <si>
    <t>Bouveret</t>
  </si>
  <si>
    <t>BOU</t>
  </si>
  <si>
    <t>Brenzikofen</t>
  </si>
  <si>
    <t>BK</t>
  </si>
  <si>
    <t>Brig</t>
  </si>
  <si>
    <t>BR</t>
  </si>
  <si>
    <t>Rüttimann</t>
  </si>
  <si>
    <t>Brig RB</t>
  </si>
  <si>
    <t>BRRB</t>
  </si>
  <si>
    <t>Brittnau-Wikon</t>
  </si>
  <si>
    <t>BRIT</t>
  </si>
  <si>
    <t>Bronschhofen</t>
  </si>
  <si>
    <t>BRO</t>
  </si>
  <si>
    <t>Bronschhofen AMP</t>
  </si>
  <si>
    <t>BROA</t>
  </si>
  <si>
    <t>Brugg AG</t>
  </si>
  <si>
    <t>BG</t>
  </si>
  <si>
    <t>Brügg BE</t>
  </si>
  <si>
    <t>BGG</t>
  </si>
  <si>
    <t>Brunnadern-Neckertal</t>
  </si>
  <si>
    <t>BRN</t>
  </si>
  <si>
    <t>SOB Brunschwiler Christof</t>
  </si>
  <si>
    <t>Brunnen</t>
  </si>
  <si>
    <t>BRU</t>
  </si>
  <si>
    <t>Bubikon</t>
  </si>
  <si>
    <t>BUB</t>
  </si>
  <si>
    <t>Buchs SG</t>
  </si>
  <si>
    <t>BU</t>
  </si>
  <si>
    <t>Stillhart</t>
  </si>
  <si>
    <t>Buchs SG RB</t>
  </si>
  <si>
    <t>BURB</t>
  </si>
  <si>
    <t>Buchs-Dällikon</t>
  </si>
  <si>
    <t>BUD</t>
  </si>
  <si>
    <t>Bülach</t>
  </si>
  <si>
    <t>BUE</t>
  </si>
  <si>
    <t>Bischoff</t>
  </si>
  <si>
    <t>Büren an der Aare</t>
  </si>
  <si>
    <t>BUER</t>
  </si>
  <si>
    <t>Burgdorf</t>
  </si>
  <si>
    <t>BDF</t>
  </si>
  <si>
    <t>Bürglen TG</t>
  </si>
  <si>
    <t>BGL</t>
  </si>
  <si>
    <t>Bussigny</t>
  </si>
  <si>
    <t>BY</t>
  </si>
  <si>
    <t>Brodard</t>
  </si>
  <si>
    <t>Busswil BE</t>
  </si>
  <si>
    <t>BUS</t>
  </si>
  <si>
    <t>Cadenazzo</t>
  </si>
  <si>
    <t>CD</t>
  </si>
  <si>
    <t>Capolago-Riva S. Vitale</t>
  </si>
  <si>
    <t>CAP</t>
  </si>
  <si>
    <t>Castione Impianto d'inversione</t>
  </si>
  <si>
    <t>CASI</t>
  </si>
  <si>
    <t>Castione-Arbedo</t>
  </si>
  <si>
    <t>CAST</t>
  </si>
  <si>
    <t>Cham</t>
  </si>
  <si>
    <t>CHAM</t>
  </si>
  <si>
    <t>Charrat-Fully</t>
  </si>
  <si>
    <t>CHAR</t>
  </si>
  <si>
    <t>Châteauneuf-Conthey</t>
  </si>
  <si>
    <t>CHF</t>
  </si>
  <si>
    <t>Châtillens</t>
  </si>
  <si>
    <t>CHAT</t>
  </si>
  <si>
    <t>Chavornay</t>
  </si>
  <si>
    <t>CHV</t>
  </si>
  <si>
    <t>Aeberli</t>
  </si>
  <si>
    <t>Chénens</t>
  </si>
  <si>
    <t>CHE</t>
  </si>
  <si>
    <t>Chiasso</t>
  </si>
  <si>
    <t>CHI</t>
  </si>
  <si>
    <t>Chiasso Smistamento</t>
  </si>
  <si>
    <t>CHSM</t>
  </si>
  <si>
    <t>Piffaretti</t>
  </si>
  <si>
    <t>Chiasso Smistamento Fascio U</t>
  </si>
  <si>
    <t>CHSU</t>
  </si>
  <si>
    <t>Chur</t>
  </si>
  <si>
    <t>CH</t>
  </si>
  <si>
    <t>Claro</t>
  </si>
  <si>
    <t>CLA</t>
  </si>
  <si>
    <t>Colombier NE</t>
  </si>
  <si>
    <t>CLB</t>
  </si>
  <si>
    <t>Corcelles-Nord</t>
  </si>
  <si>
    <t>CN</t>
  </si>
  <si>
    <t>Cornaux NE</t>
  </si>
  <si>
    <t>CORN</t>
  </si>
  <si>
    <t>Cossonay</t>
  </si>
  <si>
    <t>COS</t>
  </si>
  <si>
    <t>Cottendart (embr)</t>
  </si>
  <si>
    <t>COTD</t>
  </si>
  <si>
    <t>Pires</t>
  </si>
  <si>
    <t>Courgenay</t>
  </si>
  <si>
    <t>CG</t>
  </si>
  <si>
    <t>Court</t>
  </si>
  <si>
    <t>CT</t>
  </si>
  <si>
    <t>Courtelary</t>
  </si>
  <si>
    <t>CTY</t>
  </si>
  <si>
    <t>Courtemaîche</t>
  </si>
  <si>
    <t>CTM</t>
  </si>
  <si>
    <t>Croy-Romainmôtier</t>
  </si>
  <si>
    <t>CR</t>
  </si>
  <si>
    <t>Cugy FR</t>
  </si>
  <si>
    <t>CGY</t>
  </si>
  <si>
    <t>Cully</t>
  </si>
  <si>
    <t>CU</t>
  </si>
  <si>
    <t>Dagmersellen</t>
  </si>
  <si>
    <t>DAG</t>
  </si>
  <si>
    <t>Daillens</t>
  </si>
  <si>
    <t>DAIL</t>
  </si>
  <si>
    <t>Descloux</t>
  </si>
  <si>
    <t>Däniken SO</t>
  </si>
  <si>
    <t>DK</t>
  </si>
  <si>
    <t>Däniken SO RB</t>
  </si>
  <si>
    <t>DKRB</t>
  </si>
  <si>
    <t>Degersheim</t>
  </si>
  <si>
    <t>DG</t>
  </si>
  <si>
    <t>Deitingen</t>
  </si>
  <si>
    <t>DN</t>
  </si>
  <si>
    <t>Delémont</t>
  </si>
  <si>
    <t>DMT</t>
  </si>
  <si>
    <t>Dielsdorf</t>
  </si>
  <si>
    <t>DI</t>
  </si>
  <si>
    <t>Diessenhofen</t>
  </si>
  <si>
    <t>DSH</t>
  </si>
  <si>
    <t>Dietikon</t>
  </si>
  <si>
    <t>DT</t>
  </si>
  <si>
    <t>Domdidier</t>
  </si>
  <si>
    <t>DOM</t>
  </si>
  <si>
    <t>Dottikon-Dintikon</t>
  </si>
  <si>
    <t>DOT</t>
  </si>
  <si>
    <t>Dottikon-USA</t>
  </si>
  <si>
    <t>DOTU</t>
  </si>
  <si>
    <t>Dübendorf</t>
  </si>
  <si>
    <t>DUE</t>
  </si>
  <si>
    <t>Düdingen</t>
  </si>
  <si>
    <t>DUED</t>
  </si>
  <si>
    <t>Ebikon</t>
  </si>
  <si>
    <t>EBI</t>
  </si>
  <si>
    <t>Ebnat-Kappel</t>
  </si>
  <si>
    <t>EK</t>
  </si>
  <si>
    <t>Eclépens</t>
  </si>
  <si>
    <t>ECL</t>
  </si>
  <si>
    <t>Eclépens sud</t>
  </si>
  <si>
    <t>ECLS</t>
  </si>
  <si>
    <t>Effingen</t>
  </si>
  <si>
    <t>EFG</t>
  </si>
  <si>
    <t>Effretikon</t>
  </si>
  <si>
    <t>EF</t>
  </si>
  <si>
    <t>Egerkingen</t>
  </si>
  <si>
    <t>EG</t>
  </si>
  <si>
    <t>Eglisau</t>
  </si>
  <si>
    <t>EGL</t>
  </si>
  <si>
    <t>Eichwald</t>
  </si>
  <si>
    <t>EICH</t>
  </si>
  <si>
    <t>Zentralbahn</t>
  </si>
  <si>
    <t>Einsiedeln</t>
  </si>
  <si>
    <t>EIS</t>
  </si>
  <si>
    <t>Elgg</t>
  </si>
  <si>
    <t>EL</t>
  </si>
  <si>
    <t>Embrach-Rorbas</t>
  </si>
  <si>
    <t>EMB</t>
  </si>
  <si>
    <t>Emmenbrücke</t>
  </si>
  <si>
    <t>EBR</t>
  </si>
  <si>
    <t>Emmenmatt</t>
  </si>
  <si>
    <t>EMM</t>
  </si>
  <si>
    <t>Entlebuch</t>
  </si>
  <si>
    <t>ENT</t>
  </si>
  <si>
    <t>Ependes VD</t>
  </si>
  <si>
    <t>EP</t>
  </si>
  <si>
    <t>Erlenbach im Simmental</t>
  </si>
  <si>
    <t>EBIS</t>
  </si>
  <si>
    <t>Ermatingen</t>
  </si>
  <si>
    <t>ERM</t>
  </si>
  <si>
    <t>Erstfeld</t>
  </si>
  <si>
    <t>ER</t>
  </si>
  <si>
    <t>Eschenz</t>
  </si>
  <si>
    <t>EZ</t>
  </si>
  <si>
    <t>Eschlikon TG</t>
  </si>
  <si>
    <t>ESL</t>
  </si>
  <si>
    <t>Escholzmatt</t>
  </si>
  <si>
    <t>ESCH</t>
  </si>
  <si>
    <t>Estavayer-le-Lac</t>
  </si>
  <si>
    <t>EST</t>
  </si>
  <si>
    <t>Etzwilen</t>
  </si>
  <si>
    <t>EW</t>
  </si>
  <si>
    <t>Evionnaz</t>
  </si>
  <si>
    <t>EV</t>
  </si>
  <si>
    <t>Faido</t>
  </si>
  <si>
    <t>FA</t>
  </si>
  <si>
    <t>Fehraltorf</t>
  </si>
  <si>
    <t>FET</t>
  </si>
  <si>
    <t>Felben-Wellhausen</t>
  </si>
  <si>
    <t>FEL</t>
  </si>
  <si>
    <t>Feldbach</t>
  </si>
  <si>
    <t>FB</t>
  </si>
  <si>
    <t>Felsenau</t>
  </si>
  <si>
    <t>FE</t>
  </si>
  <si>
    <t>Feuerthalen</t>
  </si>
  <si>
    <t>FT</t>
  </si>
  <si>
    <t>Flamatt</t>
  </si>
  <si>
    <t>FLM</t>
  </si>
  <si>
    <t>Flamatt Dorf</t>
  </si>
  <si>
    <t>FLMD</t>
  </si>
  <si>
    <t>Flawil</t>
  </si>
  <si>
    <t>FLA</t>
  </si>
  <si>
    <t>Flüelen</t>
  </si>
  <si>
    <t>FL</t>
  </si>
  <si>
    <t>Flums</t>
  </si>
  <si>
    <t>FMS</t>
  </si>
  <si>
    <t>Frauenfeld</t>
  </si>
  <si>
    <t>FF</t>
  </si>
  <si>
    <t>Frenkendorf-Füllinsdorf</t>
  </si>
  <si>
    <t>FRE</t>
  </si>
  <si>
    <t>Fribourg</t>
  </si>
  <si>
    <t>FRI</t>
  </si>
  <si>
    <t>Frick</t>
  </si>
  <si>
    <t>FCK</t>
  </si>
  <si>
    <t>Frutigen</t>
  </si>
  <si>
    <t>FR</t>
  </si>
  <si>
    <t>Kalbermatter</t>
  </si>
  <si>
    <t>Full</t>
  </si>
  <si>
    <t>FU</t>
  </si>
  <si>
    <t>Gampel-Steg</t>
  </si>
  <si>
    <t>GA</t>
  </si>
  <si>
    <t>Gelterkinden</t>
  </si>
  <si>
    <t>GKD</t>
  </si>
  <si>
    <t>Genève</t>
  </si>
  <si>
    <t>GE</t>
  </si>
  <si>
    <t>Genève faisceau B</t>
  </si>
  <si>
    <t>GEFB</t>
  </si>
  <si>
    <t>Genève faisceau C</t>
  </si>
  <si>
    <t>GEFC</t>
  </si>
  <si>
    <t>Genève La Praille</t>
  </si>
  <si>
    <t>GEPR</t>
  </si>
  <si>
    <t>Genève-Aéroport</t>
  </si>
  <si>
    <t>GEAP</t>
  </si>
  <si>
    <t>Gerlafingen</t>
  </si>
  <si>
    <t>GLF</t>
  </si>
  <si>
    <t>Gettnau</t>
  </si>
  <si>
    <t>GET</t>
  </si>
  <si>
    <t>Gisikon-Root</t>
  </si>
  <si>
    <t>GSK</t>
  </si>
  <si>
    <t>Giubiasco</t>
  </si>
  <si>
    <t>GIU</t>
  </si>
  <si>
    <t>Givisier</t>
  </si>
  <si>
    <t>GIV</t>
  </si>
  <si>
    <t>Gland</t>
  </si>
  <si>
    <t>GLA</t>
  </si>
  <si>
    <t>Glanzenberg</t>
  </si>
  <si>
    <t>GLZB</t>
  </si>
  <si>
    <t>Glarus</t>
  </si>
  <si>
    <t>GL</t>
  </si>
  <si>
    <t>Glattbrugg</t>
  </si>
  <si>
    <t>GLB</t>
  </si>
  <si>
    <t>Glovelier</t>
  </si>
  <si>
    <t>GLO</t>
  </si>
  <si>
    <t>Goldach</t>
  </si>
  <si>
    <t>GOL</t>
  </si>
  <si>
    <t>Goppenstein</t>
  </si>
  <si>
    <t>GO</t>
  </si>
  <si>
    <t>Göschenen</t>
  </si>
  <si>
    <t>GOE</t>
  </si>
  <si>
    <t>Gossau SG</t>
  </si>
  <si>
    <t>GSS</t>
  </si>
  <si>
    <t>Grandson</t>
  </si>
  <si>
    <t>GRS</t>
  </si>
  <si>
    <t>Granges-Marnand</t>
  </si>
  <si>
    <t>GM</t>
  </si>
  <si>
    <t>Grellingen</t>
  </si>
  <si>
    <t>GREL</t>
  </si>
  <si>
    <t>Grenchen Nord</t>
  </si>
  <si>
    <t>GN</t>
  </si>
  <si>
    <t>Grenchen Süd</t>
  </si>
  <si>
    <t>GS</t>
  </si>
  <si>
    <t>Grolley</t>
  </si>
  <si>
    <t>GRO</t>
  </si>
  <si>
    <t>Gübsensee</t>
  </si>
  <si>
    <t>GUEB</t>
  </si>
  <si>
    <t>Gümligen</t>
  </si>
  <si>
    <t>GUE</t>
  </si>
  <si>
    <t>Gurtnellen</t>
  </si>
  <si>
    <t>GU</t>
  </si>
  <si>
    <t>Gwatt</t>
  </si>
  <si>
    <t>GW</t>
  </si>
  <si>
    <t>Brezovic</t>
  </si>
  <si>
    <t>Haag-Gams</t>
  </si>
  <si>
    <t>HAG</t>
  </si>
  <si>
    <t>Hägendorf</t>
  </si>
  <si>
    <t>HAE</t>
  </si>
  <si>
    <t>Häggenschwil-Winden</t>
  </si>
  <si>
    <t>HAEW</t>
  </si>
  <si>
    <t>Härkingen Paketpost</t>
  </si>
  <si>
    <t>HRK</t>
  </si>
  <si>
    <t>Schweizerische Post</t>
  </si>
  <si>
    <t>Hasle-Rüegsau</t>
  </si>
  <si>
    <t>HA</t>
  </si>
  <si>
    <t>Hedingen</t>
  </si>
  <si>
    <t>HED</t>
  </si>
  <si>
    <t>Heerbrugg</t>
  </si>
  <si>
    <t>HEBG</t>
  </si>
  <si>
    <t>Heimberg</t>
  </si>
  <si>
    <t>HMB</t>
  </si>
  <si>
    <t>Hendschiken</t>
  </si>
  <si>
    <t>HDK</t>
  </si>
  <si>
    <t>Henggart</t>
  </si>
  <si>
    <t>HGT</t>
  </si>
  <si>
    <t>Herisau</t>
  </si>
  <si>
    <t>HE</t>
  </si>
  <si>
    <t>Herrliberg-Feldmeilen</t>
  </si>
  <si>
    <t>HERL</t>
  </si>
  <si>
    <t>Herzogenbuchsee</t>
  </si>
  <si>
    <t>HB</t>
  </si>
  <si>
    <t>Hindelbank</t>
  </si>
  <si>
    <t>HBK</t>
  </si>
  <si>
    <t>Hinwil</t>
  </si>
  <si>
    <t>HI</t>
  </si>
  <si>
    <t>Hitzkirch</t>
  </si>
  <si>
    <t>HIK</t>
  </si>
  <si>
    <t>Hochdorf</t>
  </si>
  <si>
    <t>HO</t>
  </si>
  <si>
    <t>Hohtenn</t>
  </si>
  <si>
    <t>HT</t>
  </si>
  <si>
    <t>Horgen</t>
  </si>
  <si>
    <t>HG</t>
  </si>
  <si>
    <t>Horgen Oberdorf</t>
  </si>
  <si>
    <t>HGO</t>
  </si>
  <si>
    <t>Horn</t>
  </si>
  <si>
    <t>HN</t>
  </si>
  <si>
    <t>Hornussen</t>
  </si>
  <si>
    <t>HNS</t>
  </si>
  <si>
    <t>Horw</t>
  </si>
  <si>
    <t>HW</t>
  </si>
  <si>
    <t>Hüntwangen-Wil</t>
  </si>
  <si>
    <t>HUEW</t>
  </si>
  <si>
    <t>Hunzenschwil</t>
  </si>
  <si>
    <t>HU</t>
  </si>
  <si>
    <t>Hurden</t>
  </si>
  <si>
    <t>HUR</t>
  </si>
  <si>
    <t>sob Brunschwiler Christof</t>
  </si>
  <si>
    <t>Hüswil</t>
  </si>
  <si>
    <t>HUE</t>
  </si>
  <si>
    <t>Huttwil</t>
  </si>
  <si>
    <t>HWIL</t>
  </si>
  <si>
    <t>Immensee</t>
  </si>
  <si>
    <t>IM</t>
  </si>
  <si>
    <t>Ins</t>
  </si>
  <si>
    <t>INS</t>
  </si>
  <si>
    <t>Interlaken Ost</t>
  </si>
  <si>
    <t>IO</t>
  </si>
  <si>
    <t>Interlaken West</t>
  </si>
  <si>
    <t>IW</t>
  </si>
  <si>
    <t>Islikon</t>
  </si>
  <si>
    <t>ISL</t>
  </si>
  <si>
    <t>Iselle</t>
  </si>
  <si>
    <t>IS</t>
  </si>
  <si>
    <t>Jestetten</t>
  </si>
  <si>
    <t>JE</t>
  </si>
  <si>
    <t>Kaiseraugst</t>
  </si>
  <si>
    <t>KAU</t>
  </si>
  <si>
    <t>Kaltbrunn</t>
  </si>
  <si>
    <t>KAB</t>
  </si>
  <si>
    <t>Kandersteg</t>
  </si>
  <si>
    <t>KA</t>
  </si>
  <si>
    <t>Kempten</t>
  </si>
  <si>
    <t>KN</t>
  </si>
  <si>
    <t>Kemptthal</t>
  </si>
  <si>
    <t>KE</t>
  </si>
  <si>
    <t>Kerzers</t>
  </si>
  <si>
    <t>KZ</t>
  </si>
  <si>
    <t>Kilchberg</t>
  </si>
  <si>
    <t>KIL</t>
  </si>
  <si>
    <t>Killwangen-Spreitenbach</t>
  </si>
  <si>
    <t>KLW</t>
  </si>
  <si>
    <t>Kirchberg-Alchenflüh</t>
  </si>
  <si>
    <t>KIAL</t>
  </si>
  <si>
    <t>Klingnau</t>
  </si>
  <si>
    <t>KLI</t>
  </si>
  <si>
    <t>Kloten</t>
  </si>
  <si>
    <t>KL</t>
  </si>
  <si>
    <t>Koblenz</t>
  </si>
  <si>
    <t>KB</t>
  </si>
  <si>
    <t>Konolfingen</t>
  </si>
  <si>
    <t>KF</t>
  </si>
  <si>
    <t>Kreuzlingen</t>
  </si>
  <si>
    <t>KR</t>
  </si>
  <si>
    <t>Kreuzlingen Hafen</t>
  </si>
  <si>
    <t>KRH</t>
  </si>
  <si>
    <t>Krummenau</t>
  </si>
  <si>
    <t>KRU</t>
  </si>
  <si>
    <t>Küsnacht ZH</t>
  </si>
  <si>
    <t>KUES</t>
  </si>
  <si>
    <t>Küssnacht am Rigi</t>
  </si>
  <si>
    <t>KUE</t>
  </si>
  <si>
    <t>La Chaux-de-Fonds</t>
  </si>
  <si>
    <t>CF</t>
  </si>
  <si>
    <t>La Plaine</t>
  </si>
  <si>
    <t>LP</t>
  </si>
  <si>
    <t>Lachen SZ</t>
  </si>
  <si>
    <t>LA</t>
  </si>
  <si>
    <t>Landquart</t>
  </si>
  <si>
    <t>LQ</t>
  </si>
  <si>
    <t>Langendorf</t>
  </si>
  <si>
    <t>LADO</t>
  </si>
  <si>
    <t>Langenthal</t>
  </si>
  <si>
    <t>LTH</t>
  </si>
  <si>
    <t>Langenthal GB</t>
  </si>
  <si>
    <t>LTG</t>
  </si>
  <si>
    <t>Langnau</t>
  </si>
  <si>
    <t>LN</t>
  </si>
  <si>
    <t>Läufelfingen</t>
  </si>
  <si>
    <t>LF</t>
  </si>
  <si>
    <t>Laufen</t>
  </si>
  <si>
    <t>LFN</t>
  </si>
  <si>
    <t>Laufenburg</t>
  </si>
  <si>
    <t>LFG</t>
  </si>
  <si>
    <t>Laupen BE</t>
  </si>
  <si>
    <t>LPN</t>
  </si>
  <si>
    <t>Lausanne</t>
  </si>
  <si>
    <t>LS</t>
  </si>
  <si>
    <t>Lausanne-Sébeillon</t>
  </si>
  <si>
    <t>LSEB</t>
  </si>
  <si>
    <t>Lausanne-Triage</t>
  </si>
  <si>
    <t>LT</t>
  </si>
  <si>
    <t>Seydoux</t>
  </si>
  <si>
    <t>Lausanne-Triage A/B</t>
  </si>
  <si>
    <t>LTAB</t>
  </si>
  <si>
    <t>Lausanne-Triage B</t>
  </si>
  <si>
    <t>LTB</t>
  </si>
  <si>
    <t>Lausanne-Triage C</t>
  </si>
  <si>
    <t>LTC</t>
  </si>
  <si>
    <t>Lausanne-Triage D</t>
  </si>
  <si>
    <t>LTD</t>
  </si>
  <si>
    <t>Lausanne-Triage Est</t>
  </si>
  <si>
    <t>LTE</t>
  </si>
  <si>
    <t>Lausanne-Triage F</t>
  </si>
  <si>
    <t>LTF</t>
  </si>
  <si>
    <t>Lausen</t>
  </si>
  <si>
    <t>LSN</t>
  </si>
  <si>
    <t>Lavorgo</t>
  </si>
  <si>
    <t>LAV</t>
  </si>
  <si>
    <t>Le Locle</t>
  </si>
  <si>
    <t>LOC</t>
  </si>
  <si>
    <t>Le Locle-Col-des-Roches</t>
  </si>
  <si>
    <t>COL</t>
  </si>
  <si>
    <t>Le Locle-Frontière</t>
  </si>
  <si>
    <t>LOCF</t>
  </si>
  <si>
    <t>Leissigen</t>
  </si>
  <si>
    <t>LSS</t>
  </si>
  <si>
    <t>Lengwil</t>
  </si>
  <si>
    <t>LENG</t>
  </si>
  <si>
    <t>Lenzburg</t>
  </si>
  <si>
    <t>LB</t>
  </si>
  <si>
    <t>Les Hauts-Geneveys</t>
  </si>
  <si>
    <t>HGV</t>
  </si>
  <si>
    <t>Les Verrières</t>
  </si>
  <si>
    <t>VER</t>
  </si>
  <si>
    <t>Leuzigen</t>
  </si>
  <si>
    <t>LE</t>
  </si>
  <si>
    <t>Lichtensteig</t>
  </si>
  <si>
    <t>LSG</t>
  </si>
  <si>
    <t>Liesberg</t>
  </si>
  <si>
    <t>LSB</t>
  </si>
  <si>
    <t>Liestal</t>
  </si>
  <si>
    <t>LST</t>
  </si>
  <si>
    <t>Linthal</t>
  </si>
  <si>
    <t>LIN</t>
  </si>
  <si>
    <t>Littau</t>
  </si>
  <si>
    <t>LIT</t>
  </si>
  <si>
    <t>Locarno</t>
  </si>
  <si>
    <t>LO</t>
  </si>
  <si>
    <t>Lucens</t>
  </si>
  <si>
    <t>LUC</t>
  </si>
  <si>
    <t>Lugano</t>
  </si>
  <si>
    <t>LG</t>
  </si>
  <si>
    <t>Lugano Vedeggio</t>
  </si>
  <si>
    <t>LGV</t>
  </si>
  <si>
    <t>Lupfig</t>
  </si>
  <si>
    <t>LUPF</t>
  </si>
  <si>
    <t>Lüsslingen</t>
  </si>
  <si>
    <t>LUE</t>
  </si>
  <si>
    <t>Lussy FR</t>
  </si>
  <si>
    <t>LUY</t>
  </si>
  <si>
    <t>Luterbach-Attisholz</t>
  </si>
  <si>
    <t>LUT</t>
  </si>
  <si>
    <t>Lütisburg</t>
  </si>
  <si>
    <t>LUET</t>
  </si>
  <si>
    <t>Lützelflüh-Goldbach</t>
  </si>
  <si>
    <t>LUGO</t>
  </si>
  <si>
    <t>Luzern</t>
  </si>
  <si>
    <t>LZ</t>
  </si>
  <si>
    <t>Lyss</t>
  </si>
  <si>
    <t>LY</t>
  </si>
  <si>
    <t>Madiswil</t>
  </si>
  <si>
    <t>MADI</t>
  </si>
  <si>
    <t>Magadino-Vira</t>
  </si>
  <si>
    <t>MAG</t>
  </si>
  <si>
    <t>Mägenwil</t>
  </si>
  <si>
    <t>MAEG</t>
  </si>
  <si>
    <t>Malters</t>
  </si>
  <si>
    <t>MAL</t>
  </si>
  <si>
    <t>Mammern</t>
  </si>
  <si>
    <t>MAM</t>
  </si>
  <si>
    <t>Marin-Epagnier</t>
  </si>
  <si>
    <t>MEP</t>
  </si>
  <si>
    <t>Maroggia-Melano</t>
  </si>
  <si>
    <t>MAR</t>
  </si>
  <si>
    <t>Märstetten</t>
  </si>
  <si>
    <t>MAER</t>
  </si>
  <si>
    <t>Marthalen</t>
  </si>
  <si>
    <t>MTL</t>
  </si>
  <si>
    <t>Martigny</t>
  </si>
  <si>
    <t>MA</t>
  </si>
  <si>
    <t>Massongex</t>
  </si>
  <si>
    <t>MAS</t>
  </si>
  <si>
    <t>Meggen</t>
  </si>
  <si>
    <t>MEG</t>
  </si>
  <si>
    <t>Meilen</t>
  </si>
  <si>
    <t>ML</t>
  </si>
  <si>
    <t>Melide</t>
  </si>
  <si>
    <t>MDE</t>
  </si>
  <si>
    <t>Mellingen</t>
  </si>
  <si>
    <t>MEL</t>
  </si>
  <si>
    <t>Mels</t>
  </si>
  <si>
    <t>MELS</t>
  </si>
  <si>
    <t>Mendrisio</t>
  </si>
  <si>
    <t>MEN</t>
  </si>
  <si>
    <t>Menznau</t>
  </si>
  <si>
    <t>MAU</t>
  </si>
  <si>
    <t>Mogelsberg</t>
  </si>
  <si>
    <t>MOG</t>
  </si>
  <si>
    <t>Möhlin</t>
  </si>
  <si>
    <t>MOE</t>
  </si>
  <si>
    <t>Monthey</t>
  </si>
  <si>
    <t>MTH</t>
  </si>
  <si>
    <t>Montreux</t>
  </si>
  <si>
    <t>MX</t>
  </si>
  <si>
    <t>Morges</t>
  </si>
  <si>
    <t>MOR</t>
  </si>
  <si>
    <t>Moudon</t>
  </si>
  <si>
    <t>MD</t>
  </si>
  <si>
    <t>Moutier</t>
  </si>
  <si>
    <t>MOU</t>
  </si>
  <si>
    <t>Mühlehorn</t>
  </si>
  <si>
    <t>MH</t>
  </si>
  <si>
    <t>Müllheim-Wigoltingen</t>
  </si>
  <si>
    <t>MUEL</t>
  </si>
  <si>
    <t>Münchenbuchsee</t>
  </si>
  <si>
    <t>MUEB</t>
  </si>
  <si>
    <t>Münchenstein</t>
  </si>
  <si>
    <t>MST</t>
  </si>
  <si>
    <t>Münsingen</t>
  </si>
  <si>
    <t>MS</t>
  </si>
  <si>
    <t>Müntschemier</t>
  </si>
  <si>
    <t>MM</t>
  </si>
  <si>
    <t>Muolen</t>
  </si>
  <si>
    <t>MUO</t>
  </si>
  <si>
    <t>Murgenthal</t>
  </si>
  <si>
    <t>MGT</t>
  </si>
  <si>
    <t>Muri AG</t>
  </si>
  <si>
    <t>MI</t>
  </si>
  <si>
    <t>Murten</t>
  </si>
  <si>
    <t>MRT</t>
  </si>
  <si>
    <t>Muttenz</t>
  </si>
  <si>
    <t>MU</t>
  </si>
  <si>
    <t>Näfels-Mollis</t>
  </si>
  <si>
    <t>NAEF</t>
  </si>
  <si>
    <t>Nebikon</t>
  </si>
  <si>
    <t>NEB</t>
  </si>
  <si>
    <t>Nesslau-Neu St. Johann</t>
  </si>
  <si>
    <t>NL</t>
  </si>
  <si>
    <t>Netstal</t>
  </si>
  <si>
    <t>NET</t>
  </si>
  <si>
    <t>Neuchâtel</t>
  </si>
  <si>
    <t>NE</t>
  </si>
  <si>
    <t>Neuchâtel-Triage</t>
  </si>
  <si>
    <t>NETR</t>
  </si>
  <si>
    <t>Neuenegg</t>
  </si>
  <si>
    <t>NGG</t>
  </si>
  <si>
    <t>Neuhausen</t>
  </si>
  <si>
    <t>NH</t>
  </si>
  <si>
    <t>Neukirch-Egnach</t>
  </si>
  <si>
    <t>NK</t>
  </si>
  <si>
    <t>Nieder- und Oberurnen</t>
  </si>
  <si>
    <t>NOU</t>
  </si>
  <si>
    <t>Niederbipp</t>
  </si>
  <si>
    <t>NB</t>
  </si>
  <si>
    <t>Niederglatt ZH</t>
  </si>
  <si>
    <t>NG</t>
  </si>
  <si>
    <t>Niederweningen</t>
  </si>
  <si>
    <t>NW</t>
  </si>
  <si>
    <t>Nyon</t>
  </si>
  <si>
    <t>NY</t>
  </si>
  <si>
    <t>Oberaach</t>
  </si>
  <si>
    <t>OA</t>
  </si>
  <si>
    <t>Oberbuchsiten</t>
  </si>
  <si>
    <t>OB</t>
  </si>
  <si>
    <t>Oberburg</t>
  </si>
  <si>
    <t>OBB</t>
  </si>
  <si>
    <t>Oberglatt ZH</t>
  </si>
  <si>
    <t>OGL</t>
  </si>
  <si>
    <t>Oberriet SG</t>
  </si>
  <si>
    <t>ORT</t>
  </si>
  <si>
    <t>Oberrüti</t>
  </si>
  <si>
    <t>OI</t>
  </si>
  <si>
    <t>Oberwil im Simmental</t>
  </si>
  <si>
    <t>OIS</t>
  </si>
  <si>
    <t>Oberwinterthur</t>
  </si>
  <si>
    <t>OWT</t>
  </si>
  <si>
    <t>Oberwinterthur Pünten</t>
  </si>
  <si>
    <t>OWTP</t>
  </si>
  <si>
    <t>Oberwinterthur UA</t>
  </si>
  <si>
    <t>OWTU</t>
  </si>
  <si>
    <t>Oensingen</t>
  </si>
  <si>
    <t>OEN</t>
  </si>
  <si>
    <t>Olten</t>
  </si>
  <si>
    <t>OL</t>
  </si>
  <si>
    <t>Olten Hammer</t>
  </si>
  <si>
    <t>OLH</t>
  </si>
  <si>
    <t>Olten Nord (Abzw)</t>
  </si>
  <si>
    <t>OLN</t>
  </si>
  <si>
    <t>Olten Nord-Ost (Abzw)</t>
  </si>
  <si>
    <t>OLNO</t>
  </si>
  <si>
    <t>Olten Ost (Abzw)</t>
  </si>
  <si>
    <t>OLO</t>
  </si>
  <si>
    <t>Olten RB</t>
  </si>
  <si>
    <t>OLRB</t>
  </si>
  <si>
    <t>Olten Süd (Abzw)</t>
  </si>
  <si>
    <t>OLS</t>
  </si>
  <si>
    <t>Onnens-Bonvillars</t>
  </si>
  <si>
    <t>ONB</t>
  </si>
  <si>
    <t>Osogna-Cresciano</t>
  </si>
  <si>
    <t>OS</t>
  </si>
  <si>
    <t>Ossingen</t>
  </si>
  <si>
    <t>OSS</t>
  </si>
  <si>
    <t>Ostermundigen</t>
  </si>
  <si>
    <t>OST</t>
  </si>
  <si>
    <t>Otelfingen</t>
  </si>
  <si>
    <t>OF</t>
  </si>
  <si>
    <t>Othmarsingen</t>
  </si>
  <si>
    <t>OTH</t>
  </si>
  <si>
    <t>Palézieux</t>
  </si>
  <si>
    <t>PAL</t>
  </si>
  <si>
    <t>Payerne</t>
  </si>
  <si>
    <t>PAY</t>
  </si>
  <si>
    <t>Pfäffikon SZ</t>
  </si>
  <si>
    <t>PF</t>
  </si>
  <si>
    <t>Pfäffikon ZH</t>
  </si>
  <si>
    <t>PFZ</t>
  </si>
  <si>
    <t>Porrentruy</t>
  </si>
  <si>
    <t>POR</t>
  </si>
  <si>
    <t>Pratteln</t>
  </si>
  <si>
    <t>PR</t>
  </si>
  <si>
    <t>Puidoux-Chexbres</t>
  </si>
  <si>
    <t>PUI</t>
  </si>
  <si>
    <t>Rafz</t>
  </si>
  <si>
    <t>RZ</t>
  </si>
  <si>
    <t>Ramsei</t>
  </si>
  <si>
    <t>RAM</t>
  </si>
  <si>
    <t>Rapperswil SG</t>
  </si>
  <si>
    <t>RW</t>
  </si>
  <si>
    <t>Raron</t>
  </si>
  <si>
    <t>RAR</t>
  </si>
  <si>
    <t>Raron, Bahnhof</t>
  </si>
  <si>
    <t>RABF</t>
  </si>
  <si>
    <t>RB Limmattal</t>
  </si>
  <si>
    <t>RBL</t>
  </si>
  <si>
    <t>Gmür</t>
  </si>
  <si>
    <t>RB Limmattal Wagenrep.</t>
  </si>
  <si>
    <t>RBLP</t>
  </si>
  <si>
    <t>RBL A-Gruppe (Abzw)</t>
  </si>
  <si>
    <t>RBLA</t>
  </si>
  <si>
    <t>RBL Depot</t>
  </si>
  <si>
    <t>RBLD</t>
  </si>
  <si>
    <t>RBL Depot Lok</t>
  </si>
  <si>
    <t>RBLD10</t>
  </si>
  <si>
    <t>RBL E-Gruppe (Abzw)</t>
  </si>
  <si>
    <t>RBLE</t>
  </si>
  <si>
    <t>RBL Gleis 115</t>
  </si>
  <si>
    <t>RBLB</t>
  </si>
  <si>
    <t>RBL Kopf Killwangen</t>
  </si>
  <si>
    <t>RBLK</t>
  </si>
  <si>
    <t>RBL Kopf Zürich</t>
  </si>
  <si>
    <t>RBLZ</t>
  </si>
  <si>
    <t>RBL Lokabstellgruppe (Abzw)</t>
  </si>
  <si>
    <t>RBLL</t>
  </si>
  <si>
    <t>RBL Mitte (Abzw)</t>
  </si>
  <si>
    <t>RBLM</t>
  </si>
  <si>
    <t>RBL Nord (Abzw)</t>
  </si>
  <si>
    <t>RBLN</t>
  </si>
  <si>
    <t>RBL Ost</t>
  </si>
  <si>
    <t>RBLO</t>
  </si>
  <si>
    <t>RBL R-Gruppe</t>
  </si>
  <si>
    <t>RBLR</t>
  </si>
  <si>
    <t>RBL Tivoli</t>
  </si>
  <si>
    <t>RBLT</t>
  </si>
  <si>
    <t>RBL U-Gruppe (Abzw)</t>
  </si>
  <si>
    <t>RBLU</t>
  </si>
  <si>
    <t>RBL Wagenreparaturwerkstatt</t>
  </si>
  <si>
    <t>RBL West</t>
  </si>
  <si>
    <t>RBLW</t>
  </si>
  <si>
    <t>Reconvilier</t>
  </si>
  <si>
    <t>REC</t>
  </si>
  <si>
    <t>Regensdorf-Watt</t>
  </si>
  <si>
    <t>REG</t>
  </si>
  <si>
    <t>Reichenburg</t>
  </si>
  <si>
    <t>RG</t>
  </si>
  <si>
    <t>Rekingen AG</t>
  </si>
  <si>
    <t>REK</t>
  </si>
  <si>
    <t>Renens VD</t>
  </si>
  <si>
    <t>REN</t>
  </si>
  <si>
    <t>Reuchenette-Péry</t>
  </si>
  <si>
    <t>REU</t>
  </si>
  <si>
    <t>Rheineck</t>
  </si>
  <si>
    <t>RCK</t>
  </si>
  <si>
    <t>Rheinfelden</t>
  </si>
  <si>
    <t>RF</t>
  </si>
  <si>
    <t>Richterswil</t>
  </si>
  <si>
    <t>RI</t>
  </si>
  <si>
    <t>Riedtwil</t>
  </si>
  <si>
    <t>RTW</t>
  </si>
  <si>
    <t>Rivera-Bironico</t>
  </si>
  <si>
    <t>RIB</t>
  </si>
  <si>
    <t>Roche VD</t>
  </si>
  <si>
    <t>ROC</t>
  </si>
  <si>
    <t>Rodi-Fiesso</t>
  </si>
  <si>
    <t>RO</t>
  </si>
  <si>
    <t>Roggwil-Berg</t>
  </si>
  <si>
    <t>ROBG</t>
  </si>
  <si>
    <t>Roggwil-Wynau</t>
  </si>
  <si>
    <t>ROG</t>
  </si>
  <si>
    <t>Rohrbach</t>
  </si>
  <si>
    <t>RBA</t>
  </si>
  <si>
    <t>Rolle</t>
  </si>
  <si>
    <t>ROL</t>
  </si>
  <si>
    <t>Romanshorn</t>
  </si>
  <si>
    <t>RH</t>
  </si>
  <si>
    <t>Romanshorn GB</t>
  </si>
  <si>
    <t>RHGB</t>
  </si>
  <si>
    <t>Romont FR</t>
  </si>
  <si>
    <t>ROM</t>
  </si>
  <si>
    <t>Rorschach</t>
  </si>
  <si>
    <t>RS</t>
  </si>
  <si>
    <t>Rorschach GB</t>
  </si>
  <si>
    <t>RSGB</t>
  </si>
  <si>
    <t>Rorschach Hafen</t>
  </si>
  <si>
    <t>RSHF</t>
  </si>
  <si>
    <t>Rosé</t>
  </si>
  <si>
    <t>ROS</t>
  </si>
  <si>
    <t>Rothenburg</t>
  </si>
  <si>
    <t>RBG</t>
  </si>
  <si>
    <t>Rothenthurm</t>
  </si>
  <si>
    <t>RTT</t>
  </si>
  <si>
    <t>Rothrist</t>
  </si>
  <si>
    <t>RTR</t>
  </si>
  <si>
    <t>Rothrist GB</t>
  </si>
  <si>
    <t>RTRH</t>
  </si>
  <si>
    <t>Rotkreuz</t>
  </si>
  <si>
    <t>RK</t>
  </si>
  <si>
    <t>Rubigen</t>
  </si>
  <si>
    <t>RUB</t>
  </si>
  <si>
    <t>Rümlang</t>
  </si>
  <si>
    <t>RUEM</t>
  </si>
  <si>
    <t>Rupperswil</t>
  </si>
  <si>
    <t>RU</t>
  </si>
  <si>
    <t>Rüti ZH</t>
  </si>
  <si>
    <t>RUE</t>
  </si>
  <si>
    <t>Safenwil</t>
  </si>
  <si>
    <t>SAF</t>
  </si>
  <si>
    <t>Saland</t>
  </si>
  <si>
    <t>SD</t>
  </si>
  <si>
    <t>Salez-Sennwald</t>
  </si>
  <si>
    <t>SAS</t>
  </si>
  <si>
    <t>Samstagern</t>
  </si>
  <si>
    <t>SAM</t>
  </si>
  <si>
    <t>Sargans</t>
  </si>
  <si>
    <t>SA</t>
  </si>
  <si>
    <t>Sattel-Aegeri</t>
  </si>
  <si>
    <t>SAT</t>
  </si>
  <si>
    <t>Saxon</t>
  </si>
  <si>
    <t>SAX</t>
  </si>
  <si>
    <t>Schachen (Herisau)</t>
  </si>
  <si>
    <t>SCH</t>
  </si>
  <si>
    <t>Schachen LU</t>
  </si>
  <si>
    <t>SCHA</t>
  </si>
  <si>
    <t>Schaffhausen</t>
  </si>
  <si>
    <t>SH</t>
  </si>
  <si>
    <t>Schaffhausen GB</t>
  </si>
  <si>
    <t>SHRB</t>
  </si>
  <si>
    <t>Schindellegi-Feusisberg</t>
  </si>
  <si>
    <t>SCHI</t>
  </si>
  <si>
    <t>Schlatt TG</t>
  </si>
  <si>
    <t>SCHT</t>
  </si>
  <si>
    <t>Schlieren</t>
  </si>
  <si>
    <t>SCHL</t>
  </si>
  <si>
    <t>Schmerikon</t>
  </si>
  <si>
    <t>SCME</t>
  </si>
  <si>
    <t>Schmitten FR</t>
  </si>
  <si>
    <t>SCMI</t>
  </si>
  <si>
    <t>Schönbühl SBB</t>
  </si>
  <si>
    <t>SCHB</t>
  </si>
  <si>
    <t>Schübelbach-Buttikon</t>
  </si>
  <si>
    <t>SCBU</t>
  </si>
  <si>
    <t>Schüpfen</t>
  </si>
  <si>
    <t>SCUE</t>
  </si>
  <si>
    <t>Schüpfheim</t>
  </si>
  <si>
    <t>SCHH</t>
  </si>
  <si>
    <t>Schwanden</t>
  </si>
  <si>
    <t>SCHD</t>
  </si>
  <si>
    <t>Schwarzenbach SG</t>
  </si>
  <si>
    <t>SCHZ</t>
  </si>
  <si>
    <t>Schwarzenburg</t>
  </si>
  <si>
    <t>SCBG</t>
  </si>
  <si>
    <t>Schweizerhalle</t>
  </si>
  <si>
    <t>SHAL</t>
  </si>
  <si>
    <t>Schwerzenbach ZH</t>
  </si>
  <si>
    <t>SCWE</t>
  </si>
  <si>
    <t>Schwyz</t>
  </si>
  <si>
    <t>SCHW</t>
  </si>
  <si>
    <t>Selzach</t>
  </si>
  <si>
    <t>SEL</t>
  </si>
  <si>
    <t>Sempach-Neuenkirch</t>
  </si>
  <si>
    <t>SEM</t>
  </si>
  <si>
    <t>Sévaz (embr)</t>
  </si>
  <si>
    <t>SEVA</t>
  </si>
  <si>
    <t>Sevelen</t>
  </si>
  <si>
    <t>SEV</t>
  </si>
  <si>
    <t>Siebnen-Wangen</t>
  </si>
  <si>
    <t>SIB</t>
  </si>
  <si>
    <t>Siegershausen</t>
  </si>
  <si>
    <t>SHAU</t>
  </si>
  <si>
    <t>Sierre/Siders</t>
  </si>
  <si>
    <t>SIE</t>
  </si>
  <si>
    <t>Siggenthal-Würenlingen</t>
  </si>
  <si>
    <t>SIG</t>
  </si>
  <si>
    <t>Sihlbrugg</t>
  </si>
  <si>
    <t>SBG</t>
  </si>
  <si>
    <t>Sins</t>
  </si>
  <si>
    <t>SINS</t>
  </si>
  <si>
    <t>Sion</t>
  </si>
  <si>
    <t>SIO</t>
  </si>
  <si>
    <t>Sirnach</t>
  </si>
  <si>
    <t>SIR</t>
  </si>
  <si>
    <t>Sissach</t>
  </si>
  <si>
    <t>SIS</t>
  </si>
  <si>
    <t>Sisseln</t>
  </si>
  <si>
    <t>SLN</t>
  </si>
  <si>
    <t>Solothurn</t>
  </si>
  <si>
    <t>SO</t>
  </si>
  <si>
    <t>Solothurn West</t>
  </si>
  <si>
    <t>SW</t>
  </si>
  <si>
    <t>Sommerau</t>
  </si>
  <si>
    <t>SOM</t>
  </si>
  <si>
    <t>Sonceboz-Sombeval</t>
  </si>
  <si>
    <t>SCB</t>
  </si>
  <si>
    <t>Spiez</t>
  </si>
  <si>
    <t>SP</t>
  </si>
  <si>
    <t>St. Gallen</t>
  </si>
  <si>
    <t>SG</t>
  </si>
  <si>
    <t>St. Gallen GB</t>
  </si>
  <si>
    <t>SGGB</t>
  </si>
  <si>
    <t>St. Gallen Haggen</t>
  </si>
  <si>
    <t>SGHA</t>
  </si>
  <si>
    <t>St. Gallen St. Fiden</t>
  </si>
  <si>
    <t>SGF</t>
  </si>
  <si>
    <t>St. Gallen Winkeln</t>
  </si>
  <si>
    <t>SGWI</t>
  </si>
  <si>
    <t>St. Katharinental</t>
  </si>
  <si>
    <t>STKT</t>
  </si>
  <si>
    <t>St. Margrethen SG</t>
  </si>
  <si>
    <t>SMG</t>
  </si>
  <si>
    <t>Stabio</t>
  </si>
  <si>
    <t>STAF</t>
  </si>
  <si>
    <t>Stäfa</t>
  </si>
  <si>
    <t>STAE</t>
  </si>
  <si>
    <t>Steckborn</t>
  </si>
  <si>
    <t>STK</t>
  </si>
  <si>
    <t>Steffisburg</t>
  </si>
  <si>
    <t>STEF</t>
  </si>
  <si>
    <t>Stein am Rhein</t>
  </si>
  <si>
    <t>STR</t>
  </si>
  <si>
    <t>Steinebrunn</t>
  </si>
  <si>
    <t>STB</t>
  </si>
  <si>
    <t>Steinhausen</t>
  </si>
  <si>
    <t>STE</t>
  </si>
  <si>
    <t>Steinmaur</t>
  </si>
  <si>
    <t>STMR</t>
  </si>
  <si>
    <t>Stein-Säckingen</t>
  </si>
  <si>
    <t>STS</t>
  </si>
  <si>
    <t>St-German</t>
  </si>
  <si>
    <t>STGE</t>
  </si>
  <si>
    <t>St-Gingolph (Suisse)</t>
  </si>
  <si>
    <t>STGI</t>
  </si>
  <si>
    <t>St-Imier</t>
  </si>
  <si>
    <t>STI</t>
  </si>
  <si>
    <t>St-Maurice</t>
  </si>
  <si>
    <t>SM</t>
  </si>
  <si>
    <t>St-Prex</t>
  </si>
  <si>
    <t>STP</t>
  </si>
  <si>
    <t>St-Triphon</t>
  </si>
  <si>
    <t>ST</t>
  </si>
  <si>
    <t>Suberg-Grossaffoltern</t>
  </si>
  <si>
    <t>SUB</t>
  </si>
  <si>
    <t>Suhr</t>
  </si>
  <si>
    <t>SUHR</t>
  </si>
  <si>
    <t>Sulgen</t>
  </si>
  <si>
    <t>SLG</t>
  </si>
  <si>
    <t>Sumiswald-Grünen</t>
  </si>
  <si>
    <t>SWG</t>
  </si>
  <si>
    <t>Sursee</t>
  </si>
  <si>
    <t>SS</t>
  </si>
  <si>
    <t>Tägerwilen-Gottlieben</t>
  </si>
  <si>
    <t>TAEG</t>
  </si>
  <si>
    <t>Tankanlage Rümlang</t>
  </si>
  <si>
    <t>TALR</t>
  </si>
  <si>
    <t>Tavannes</t>
  </si>
  <si>
    <t>TA</t>
  </si>
  <si>
    <t>Taverne-Torricella</t>
  </si>
  <si>
    <t>TAV</t>
  </si>
  <si>
    <t>Tecknau</t>
  </si>
  <si>
    <t>TK</t>
  </si>
  <si>
    <t>Tenero</t>
  </si>
  <si>
    <t>TEN</t>
  </si>
  <si>
    <t>Thalheim-Altikon</t>
  </si>
  <si>
    <t>TLH</t>
  </si>
  <si>
    <t>Thalwil</t>
  </si>
  <si>
    <t>TW</t>
  </si>
  <si>
    <t>Thörishaus Station</t>
  </si>
  <si>
    <t>THO</t>
  </si>
  <si>
    <t>Thun</t>
  </si>
  <si>
    <t>TH</t>
  </si>
  <si>
    <t>Thun Gruppe B</t>
  </si>
  <si>
    <t>THB</t>
  </si>
  <si>
    <t>Trubschachen</t>
  </si>
  <si>
    <t>TSCH</t>
  </si>
  <si>
    <t>Turgi</t>
  </si>
  <si>
    <t>TG</t>
  </si>
  <si>
    <t>Turtmann</t>
  </si>
  <si>
    <t>TUR</t>
  </si>
  <si>
    <t>Tüscherz</t>
  </si>
  <si>
    <t>TUE</t>
  </si>
  <si>
    <t>Twann</t>
  </si>
  <si>
    <t>TWN</t>
  </si>
  <si>
    <t>Uetendorf</t>
  </si>
  <si>
    <t>UE</t>
  </si>
  <si>
    <t>Uetikon</t>
  </si>
  <si>
    <t>UET</t>
  </si>
  <si>
    <t>Unterterzen</t>
  </si>
  <si>
    <t>UNT</t>
  </si>
  <si>
    <t>Uster</t>
  </si>
  <si>
    <t>UST</t>
  </si>
  <si>
    <t>Uznach</t>
  </si>
  <si>
    <t>UZ</t>
  </si>
  <si>
    <t>Uzwil</t>
  </si>
  <si>
    <t>UZW</t>
  </si>
  <si>
    <t>Vallorbe</t>
  </si>
  <si>
    <t>VAL</t>
  </si>
  <si>
    <t>Vernier-Meyrin Cargo</t>
  </si>
  <si>
    <t>VMC</t>
  </si>
  <si>
    <t>Vevey</t>
  </si>
  <si>
    <t>VV</t>
  </si>
  <si>
    <t>Villeneuve VD</t>
  </si>
  <si>
    <t>VIL</t>
  </si>
  <si>
    <t>Visp</t>
  </si>
  <si>
    <t>VI</t>
  </si>
  <si>
    <t>Vufflens-la-Ville</t>
  </si>
  <si>
    <t>VU</t>
  </si>
  <si>
    <t>Wädenswil</t>
  </si>
  <si>
    <t>WAE</t>
  </si>
  <si>
    <t>Walchwil</t>
  </si>
  <si>
    <t>WCHW</t>
  </si>
  <si>
    <t>Wald ZH</t>
  </si>
  <si>
    <t>WL</t>
  </si>
  <si>
    <t>Waldibrücke</t>
  </si>
  <si>
    <t>WAB</t>
  </si>
  <si>
    <t>Walenstadt</t>
  </si>
  <si>
    <t>WAL</t>
  </si>
  <si>
    <t>Wallisellen</t>
  </si>
  <si>
    <t>WS</t>
  </si>
  <si>
    <t>Waltenschwil</t>
  </si>
  <si>
    <t>WALS</t>
  </si>
  <si>
    <t>Wangen an der Aare</t>
  </si>
  <si>
    <t>WAA</t>
  </si>
  <si>
    <t>Wangen bei Olten</t>
  </si>
  <si>
    <t>WBOL</t>
  </si>
  <si>
    <t>Wassen</t>
  </si>
  <si>
    <t>WAS</t>
  </si>
  <si>
    <t>Wattwil</t>
  </si>
  <si>
    <t>WA</t>
  </si>
  <si>
    <t>Weesen</t>
  </si>
  <si>
    <t>WN</t>
  </si>
  <si>
    <t>Weinfelden</t>
  </si>
  <si>
    <t>WF</t>
  </si>
  <si>
    <t>Weinfelden Süd</t>
  </si>
  <si>
    <t>WFS</t>
  </si>
  <si>
    <t>Wettingen</t>
  </si>
  <si>
    <t>WE</t>
  </si>
  <si>
    <t>Wetzikon ZH</t>
  </si>
  <si>
    <t>WZ</t>
  </si>
  <si>
    <t>Wichtrach</t>
  </si>
  <si>
    <t>WCH</t>
  </si>
  <si>
    <t>Wiggen</t>
  </si>
  <si>
    <t>WIG</t>
  </si>
  <si>
    <t>Wil</t>
  </si>
  <si>
    <t>WIL</t>
  </si>
  <si>
    <t>Wildegg</t>
  </si>
  <si>
    <t>WI</t>
  </si>
  <si>
    <t>Wiler</t>
  </si>
  <si>
    <t>WR</t>
  </si>
  <si>
    <t>Willisau</t>
  </si>
  <si>
    <t>WSAU</t>
  </si>
  <si>
    <t>Wimmis</t>
  </si>
  <si>
    <t>WM</t>
  </si>
  <si>
    <t>Winterthur</t>
  </si>
  <si>
    <t>W</t>
  </si>
  <si>
    <t>Winterthur GB</t>
  </si>
  <si>
    <t>WRB</t>
  </si>
  <si>
    <t>Winterthur Grüze</t>
  </si>
  <si>
    <t>WGR</t>
  </si>
  <si>
    <t>Winterthur Seen</t>
  </si>
  <si>
    <t>WSEE</t>
  </si>
  <si>
    <t>Winterthur Töss</t>
  </si>
  <si>
    <t>WTOE</t>
  </si>
  <si>
    <t>Winterthur West (Abzw)</t>
  </si>
  <si>
    <t>WWE</t>
  </si>
  <si>
    <t>Winterthur Wülflingen</t>
  </si>
  <si>
    <t>WWUE</t>
  </si>
  <si>
    <t>Wittenbach</t>
  </si>
  <si>
    <t>WIT</t>
  </si>
  <si>
    <t>Wohlen</t>
  </si>
  <si>
    <t>WO</t>
  </si>
  <si>
    <t>Wolhusen</t>
  </si>
  <si>
    <t>WH</t>
  </si>
  <si>
    <t>Wollerau</t>
  </si>
  <si>
    <t>WOL</t>
  </si>
  <si>
    <t>Worb SBB</t>
  </si>
  <si>
    <t>WB</t>
  </si>
  <si>
    <t>Yverdon-les-Bains</t>
  </si>
  <si>
    <t>YV</t>
  </si>
  <si>
    <t>Yvonand</t>
  </si>
  <si>
    <t>YND</t>
  </si>
  <si>
    <t>Zell LU</t>
  </si>
  <si>
    <t>ZELL</t>
  </si>
  <si>
    <t>Ziegelbrücke</t>
  </si>
  <si>
    <t>ZB</t>
  </si>
  <si>
    <t>Zofingen</t>
  </si>
  <si>
    <t>ZF</t>
  </si>
  <si>
    <t>Zollikofen</t>
  </si>
  <si>
    <t>ZOL</t>
  </si>
  <si>
    <t>Zug</t>
  </si>
  <si>
    <t>ZG</t>
  </si>
  <si>
    <t>Zürich Altstetten</t>
  </si>
  <si>
    <t>ZAS</t>
  </si>
  <si>
    <t>Zürich Hardbrücke</t>
  </si>
  <si>
    <t>ZHDB</t>
  </si>
  <si>
    <t>Zeier</t>
  </si>
  <si>
    <t>Zürich HB</t>
  </si>
  <si>
    <t>ZUE</t>
  </si>
  <si>
    <t>Zürich Herdern Abstellgruppe</t>
  </si>
  <si>
    <t>ZHER</t>
  </si>
  <si>
    <t>Zürich Mülligen</t>
  </si>
  <si>
    <t>ZMUE</t>
  </si>
  <si>
    <t>Zürich Oerlikon</t>
  </si>
  <si>
    <t>ZOER</t>
  </si>
  <si>
    <t>Zürich Seebach</t>
  </si>
  <si>
    <t>ZSEB</t>
  </si>
  <si>
    <t>Zürich Tiefenbrunnen</t>
  </si>
  <si>
    <t>ZTB</t>
  </si>
  <si>
    <t>Zürich Vorbahnhof</t>
  </si>
  <si>
    <t>ZVB</t>
  </si>
  <si>
    <t>Zürich Vorbahnhof West</t>
  </si>
  <si>
    <t>ZVBW</t>
  </si>
  <si>
    <t>Zürich Wollishofen</t>
  </si>
  <si>
    <t>ZWOL</t>
  </si>
  <si>
    <t>Zweidlen</t>
  </si>
  <si>
    <t>ZWD</t>
  </si>
  <si>
    <t>Zweisimmen</t>
  </si>
  <si>
    <t>ZW</t>
  </si>
  <si>
    <t>Zwingen</t>
  </si>
  <si>
    <t>ZWG</t>
  </si>
  <si>
    <t xml:space="preserve"> </t>
  </si>
  <si>
    <t>l_totalheure</t>
  </si>
  <si>
    <t>l_totalheure if Freiverlad</t>
  </si>
  <si>
    <t>¨calculgarage</t>
  </si>
  <si>
    <t>KAT</t>
  </si>
  <si>
    <t>tarif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</si>
</sst>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&quot;CHF&quot;* #,##0.00_);_(&quot;CHF&quot;* \(#,##0.00\);_(&quot;CHF&quot;* &quot;-&quot;??_);_(@_)"/>
    <numFmt numFmtId="166" formatCode="dd/mm/yy;@"/>
    <numFmt numFmtId="167" formatCode="dd/mm/yyyy\ hh:mm:ss"/>
  </numFmts>
  <fonts count="5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9"/>
      <color indexed="8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14"/>
      <color theme="0"/>
      <name val="Arial"/>
      <family val="2"/>
    </font>
    <font>
      <b/>
      <sz val="16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sz val="15"/>
      <color theme="0"/>
      <name val="Arial"/>
      <family val="2"/>
    </font>
    <font>
      <b/>
      <sz val="11"/>
      <color theme="1"/>
      <name val="Arial"/>
      <family val="2"/>
    </font>
    <font>
      <b/>
      <sz val="18"/>
      <color theme="1"/>
      <name val="Arial"/>
      <family val="2"/>
    </font>
    <font>
      <sz val="9"/>
      <color indexed="81"/>
      <name val="Segoe UI"/>
      <family val="2"/>
    </font>
    <font>
      <sz val="18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4">
    <xf numFmtId="0" fontId="0" fillId="0" borderId="0"/>
    <xf numFmtId="165" fontId="1" fillId="0" borderId="0" applyFont="0" applyFill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4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0" borderId="0" applyNumberFormat="0" applyBorder="0" applyAlignment="0" applyProtection="0"/>
    <xf numFmtId="0" fontId="14" fillId="16" borderId="0" applyNumberFormat="0" applyBorder="0" applyAlignment="0" applyProtection="0"/>
    <xf numFmtId="0" fontId="15" fillId="10" borderId="0" applyNumberFormat="0" applyBorder="0" applyAlignment="0" applyProtection="0"/>
    <xf numFmtId="0" fontId="16" fillId="5" borderId="12" applyNumberFormat="0" applyAlignment="0" applyProtection="0"/>
    <xf numFmtId="0" fontId="17" fillId="11" borderId="13" applyNumberFormat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49" fontId="19" fillId="20" borderId="1">
      <alignment wrapText="1"/>
    </xf>
    <xf numFmtId="49" fontId="20" fillId="21" borderId="1">
      <alignment wrapText="1"/>
    </xf>
    <xf numFmtId="49" fontId="20" fillId="22" borderId="1">
      <alignment wrapText="1"/>
    </xf>
    <xf numFmtId="0" fontId="21" fillId="23" borderId="0" applyNumberFormat="0" applyBorder="0" applyAlignment="0" applyProtection="0"/>
    <xf numFmtId="0" fontId="22" fillId="0" borderId="14" applyNumberFormat="0" applyFill="0" applyAlignment="0" applyProtection="0"/>
    <xf numFmtId="0" fontId="23" fillId="0" borderId="15" applyNumberFormat="0" applyFill="0" applyAlignment="0" applyProtection="0"/>
    <xf numFmtId="0" fontId="24" fillId="0" borderId="16" applyNumberFormat="0" applyFill="0" applyAlignment="0" applyProtection="0"/>
    <xf numFmtId="0" fontId="24" fillId="0" borderId="0" applyNumberFormat="0" applyFill="0" applyBorder="0" applyAlignment="0" applyProtection="0"/>
    <xf numFmtId="0" fontId="25" fillId="16" borderId="12" applyNumberFormat="0" applyAlignment="0" applyProtection="0"/>
    <xf numFmtId="0" fontId="26" fillId="0" borderId="17" applyNumberFormat="0" applyFill="0" applyAlignment="0" applyProtection="0"/>
    <xf numFmtId="0" fontId="27" fillId="1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5" borderId="18" applyNumberFormat="0" applyFont="0" applyAlignment="0" applyProtection="0"/>
    <xf numFmtId="0" fontId="28" fillId="15" borderId="18" applyNumberFormat="0" applyFont="0" applyAlignment="0" applyProtection="0"/>
    <xf numFmtId="0" fontId="29" fillId="5" borderId="19" applyNumberFormat="0" applyAlignment="0" applyProtection="0"/>
    <xf numFmtId="4" fontId="30" fillId="24" borderId="20" applyNumberFormat="0" applyProtection="0">
      <alignment vertical="center"/>
    </xf>
    <xf numFmtId="4" fontId="31" fillId="24" borderId="20" applyNumberFormat="0" applyProtection="0">
      <alignment vertical="center"/>
    </xf>
    <xf numFmtId="4" fontId="30" fillId="24" borderId="20" applyNumberFormat="0" applyProtection="0">
      <alignment horizontal="left" vertical="center" indent="1"/>
    </xf>
    <xf numFmtId="0" fontId="30" fillId="24" borderId="20" applyNumberFormat="0" applyProtection="0">
      <alignment horizontal="left" vertical="top" indent="1"/>
    </xf>
    <xf numFmtId="4" fontId="30" fillId="25" borderId="0" applyNumberFormat="0" applyProtection="0">
      <alignment horizontal="left" vertical="center" indent="1"/>
    </xf>
    <xf numFmtId="4" fontId="32" fillId="26" borderId="20" applyNumberFormat="0" applyProtection="0">
      <alignment horizontal="right" vertical="center"/>
    </xf>
    <xf numFmtId="4" fontId="32" fillId="27" borderId="20" applyNumberFormat="0" applyProtection="0">
      <alignment horizontal="right" vertical="center"/>
    </xf>
    <xf numFmtId="4" fontId="32" fillId="28" borderId="20" applyNumberFormat="0" applyProtection="0">
      <alignment horizontal="right" vertical="center"/>
    </xf>
    <xf numFmtId="4" fontId="32" fillId="29" borderId="20" applyNumberFormat="0" applyProtection="0">
      <alignment horizontal="right" vertical="center"/>
    </xf>
    <xf numFmtId="4" fontId="32" fillId="30" borderId="20" applyNumberFormat="0" applyProtection="0">
      <alignment horizontal="right" vertical="center"/>
    </xf>
    <xf numFmtId="4" fontId="32" fillId="31" borderId="20" applyNumberFormat="0" applyProtection="0">
      <alignment horizontal="right" vertical="center"/>
    </xf>
    <xf numFmtId="4" fontId="32" fillId="32" borderId="20" applyNumberFormat="0" applyProtection="0">
      <alignment horizontal="right" vertical="center"/>
    </xf>
    <xf numFmtId="4" fontId="32" fillId="33" borderId="20" applyNumberFormat="0" applyProtection="0">
      <alignment horizontal="right" vertical="center"/>
    </xf>
    <xf numFmtId="4" fontId="32" fillId="34" borderId="20" applyNumberFormat="0" applyProtection="0">
      <alignment horizontal="right" vertical="center"/>
    </xf>
    <xf numFmtId="4" fontId="30" fillId="35" borderId="21" applyNumberFormat="0" applyProtection="0">
      <alignment horizontal="left" vertical="center" indent="1"/>
    </xf>
    <xf numFmtId="4" fontId="32" fillId="36" borderId="0" applyNumberFormat="0" applyProtection="0">
      <alignment horizontal="left" vertical="center" indent="1"/>
    </xf>
    <xf numFmtId="4" fontId="33" fillId="37" borderId="0" applyNumberFormat="0" applyProtection="0">
      <alignment horizontal="left" vertical="center" indent="1"/>
    </xf>
    <xf numFmtId="4" fontId="32" fillId="25" borderId="20" applyNumberFormat="0" applyProtection="0">
      <alignment horizontal="right" vertical="center"/>
    </xf>
    <xf numFmtId="4" fontId="32" fillId="36" borderId="0" applyNumberFormat="0" applyProtection="0">
      <alignment horizontal="left" vertical="center" indent="1"/>
    </xf>
    <xf numFmtId="4" fontId="32" fillId="25" borderId="0" applyNumberFormat="0" applyProtection="0">
      <alignment horizontal="left" vertical="center" indent="1"/>
    </xf>
    <xf numFmtId="0" fontId="28" fillId="37" borderId="20" applyNumberFormat="0" applyProtection="0">
      <alignment horizontal="left" vertical="center" indent="1"/>
    </xf>
    <xf numFmtId="0" fontId="28" fillId="37" borderId="20" applyNumberFormat="0" applyProtection="0">
      <alignment horizontal="left" vertical="center" indent="1"/>
    </xf>
    <xf numFmtId="0" fontId="28" fillId="37" borderId="20" applyNumberFormat="0" applyProtection="0">
      <alignment horizontal="left" vertical="center" indent="1"/>
    </xf>
    <xf numFmtId="0" fontId="28" fillId="37" borderId="20" applyNumberFormat="0" applyProtection="0">
      <alignment horizontal="left" vertical="top" indent="1"/>
    </xf>
    <xf numFmtId="0" fontId="28" fillId="37" borderId="20" applyNumberFormat="0" applyProtection="0">
      <alignment horizontal="left" vertical="top" indent="1"/>
    </xf>
    <xf numFmtId="0" fontId="28" fillId="37" borderId="20" applyNumberFormat="0" applyProtection="0">
      <alignment horizontal="left" vertical="top" indent="1"/>
    </xf>
    <xf numFmtId="0" fontId="28" fillId="25" borderId="20" applyNumberFormat="0" applyProtection="0">
      <alignment horizontal="left" vertical="center" indent="1"/>
    </xf>
    <xf numFmtId="0" fontId="28" fillId="25" borderId="20" applyNumberFormat="0" applyProtection="0">
      <alignment horizontal="left" vertical="center" indent="1"/>
    </xf>
    <xf numFmtId="0" fontId="28" fillId="25" borderId="20" applyNumberFormat="0" applyProtection="0">
      <alignment horizontal="left" vertical="center" indent="1"/>
    </xf>
    <xf numFmtId="0" fontId="28" fillId="25" borderId="20" applyNumberFormat="0" applyProtection="0">
      <alignment horizontal="left" vertical="top" indent="1"/>
    </xf>
    <xf numFmtId="0" fontId="28" fillId="25" borderId="20" applyNumberFormat="0" applyProtection="0">
      <alignment horizontal="left" vertical="top" indent="1"/>
    </xf>
    <xf numFmtId="0" fontId="28" fillId="25" borderId="20" applyNumberFormat="0" applyProtection="0">
      <alignment horizontal="left" vertical="top" indent="1"/>
    </xf>
    <xf numFmtId="0" fontId="28" fillId="38" borderId="20" applyNumberFormat="0" applyProtection="0">
      <alignment horizontal="left" vertical="center" indent="1"/>
    </xf>
    <xf numFmtId="0" fontId="28" fillId="38" borderId="20" applyNumberFormat="0" applyProtection="0">
      <alignment horizontal="left" vertical="center" indent="1"/>
    </xf>
    <xf numFmtId="0" fontId="28" fillId="38" borderId="20" applyNumberFormat="0" applyProtection="0">
      <alignment horizontal="left" vertical="center" indent="1"/>
    </xf>
    <xf numFmtId="0" fontId="28" fillId="38" borderId="20" applyNumberFormat="0" applyProtection="0">
      <alignment horizontal="left" vertical="top" indent="1"/>
    </xf>
    <xf numFmtId="0" fontId="28" fillId="38" borderId="20" applyNumberFormat="0" applyProtection="0">
      <alignment horizontal="left" vertical="top" indent="1"/>
    </xf>
    <xf numFmtId="0" fontId="28" fillId="38" borderId="20" applyNumberFormat="0" applyProtection="0">
      <alignment horizontal="left" vertical="top" indent="1"/>
    </xf>
    <xf numFmtId="0" fontId="28" fillId="36" borderId="20" applyNumberFormat="0" applyProtection="0">
      <alignment horizontal="left" vertical="center" indent="1"/>
    </xf>
    <xf numFmtId="0" fontId="28" fillId="36" borderId="20" applyNumberFormat="0" applyProtection="0">
      <alignment horizontal="left" vertical="center" indent="1"/>
    </xf>
    <xf numFmtId="0" fontId="28" fillId="36" borderId="20" applyNumberFormat="0" applyProtection="0">
      <alignment horizontal="left" vertical="center" indent="1"/>
    </xf>
    <xf numFmtId="0" fontId="28" fillId="36" borderId="20" applyNumberFormat="0" applyProtection="0">
      <alignment horizontal="left" vertical="top" indent="1"/>
    </xf>
    <xf numFmtId="0" fontId="28" fillId="36" borderId="20" applyNumberFormat="0" applyProtection="0">
      <alignment horizontal="left" vertical="top" indent="1"/>
    </xf>
    <xf numFmtId="0" fontId="28" fillId="36" borderId="20" applyNumberFormat="0" applyProtection="0">
      <alignment horizontal="left" vertical="top" indent="1"/>
    </xf>
    <xf numFmtId="0" fontId="28" fillId="39" borderId="1" applyNumberFormat="0">
      <protection locked="0"/>
    </xf>
    <xf numFmtId="0" fontId="28" fillId="39" borderId="1" applyNumberFormat="0">
      <protection locked="0"/>
    </xf>
    <xf numFmtId="0" fontId="28" fillId="39" borderId="1" applyNumberFormat="0">
      <protection locked="0"/>
    </xf>
    <xf numFmtId="0" fontId="34" fillId="37" borderId="22" applyBorder="0"/>
    <xf numFmtId="4" fontId="32" fillId="40" borderId="20" applyNumberFormat="0" applyProtection="0">
      <alignment vertical="center"/>
    </xf>
    <xf numFmtId="4" fontId="28" fillId="40" borderId="1" applyNumberFormat="0" applyProtection="0">
      <alignment vertical="center"/>
    </xf>
    <xf numFmtId="4" fontId="28" fillId="40" borderId="1" applyNumberFormat="0" applyProtection="0">
      <alignment vertical="center"/>
    </xf>
    <xf numFmtId="4" fontId="28" fillId="40" borderId="1" applyNumberFormat="0" applyProtection="0">
      <alignment vertical="center"/>
    </xf>
    <xf numFmtId="4" fontId="32" fillId="40" borderId="20" applyNumberFormat="0" applyProtection="0">
      <alignment horizontal="left" vertical="center" indent="1"/>
    </xf>
    <xf numFmtId="0" fontId="32" fillId="40" borderId="20" applyNumberFormat="0" applyProtection="0">
      <alignment horizontal="left" vertical="top" indent="1"/>
    </xf>
    <xf numFmtId="4" fontId="32" fillId="36" borderId="20" applyNumberFormat="0" applyProtection="0">
      <alignment horizontal="right" vertical="center"/>
    </xf>
    <xf numFmtId="4" fontId="35" fillId="36" borderId="20" applyNumberFormat="0" applyProtection="0">
      <alignment horizontal="right" vertical="center"/>
    </xf>
    <xf numFmtId="4" fontId="32" fillId="25" borderId="20" applyNumberFormat="0" applyProtection="0">
      <alignment horizontal="left" vertical="center" indent="1"/>
    </xf>
    <xf numFmtId="0" fontId="32" fillId="25" borderId="20" applyNumberFormat="0" applyProtection="0">
      <alignment horizontal="left" vertical="top" indent="1"/>
    </xf>
    <xf numFmtId="4" fontId="36" fillId="41" borderId="0" applyNumberFormat="0" applyProtection="0">
      <alignment horizontal="left" vertical="center" indent="1"/>
    </xf>
    <xf numFmtId="0" fontId="28" fillId="0" borderId="1"/>
    <xf numFmtId="0" fontId="28" fillId="0" borderId="1"/>
    <xf numFmtId="0" fontId="28" fillId="0" borderId="1"/>
    <xf numFmtId="4" fontId="28" fillId="36" borderId="1" applyNumberFormat="0" applyProtection="0">
      <alignment horizontal="right" vertical="center"/>
    </xf>
    <xf numFmtId="4" fontId="28" fillId="36" borderId="1" applyNumberFormat="0" applyProtection="0">
      <alignment horizontal="right" vertical="center"/>
    </xf>
    <xf numFmtId="4" fontId="28" fillId="36" borderId="1" applyNumberFormat="0" applyProtection="0">
      <alignment horizontal="right" vertical="center"/>
    </xf>
    <xf numFmtId="0" fontId="10" fillId="42" borderId="23"/>
    <xf numFmtId="49" fontId="10" fillId="43" borderId="23"/>
    <xf numFmtId="49" fontId="10" fillId="43" borderId="23">
      <alignment wrapText="1"/>
    </xf>
    <xf numFmtId="49" fontId="37" fillId="43" borderId="23">
      <alignment wrapText="1"/>
    </xf>
    <xf numFmtId="0" fontId="10" fillId="44" borderId="23">
      <protection locked="0"/>
    </xf>
    <xf numFmtId="0" fontId="10" fillId="21" borderId="23"/>
    <xf numFmtId="0" fontId="37" fillId="43" borderId="23"/>
    <xf numFmtId="0" fontId="10" fillId="43" borderId="23"/>
    <xf numFmtId="0" fontId="37" fillId="45" borderId="23"/>
    <xf numFmtId="0" fontId="38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39" fillId="0" borderId="0" applyNumberFormat="0" applyFill="0" applyBorder="0" applyAlignment="0" applyProtection="0"/>
  </cellStyleXfs>
  <cellXfs count="152">
    <xf numFmtId="0" fontId="0" fillId="0" borderId="0" xfId="0"/>
    <xf numFmtId="0" fontId="0" fillId="3" borderId="0" xfId="0" applyFill="1" applyProtection="1">
      <protection locked="0"/>
    </xf>
    <xf numFmtId="49" fontId="7" fillId="3" borderId="1" xfId="0" applyNumberFormat="1" applyFont="1" applyFill="1" applyBorder="1" applyAlignment="1" applyProtection="1">
      <alignment horizontal="left" vertical="center" wrapText="1"/>
      <protection locked="0"/>
    </xf>
    <xf numFmtId="46" fontId="7" fillId="3" borderId="8" xfId="0" applyNumberFormat="1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vertical="center"/>
      <protection locked="0"/>
    </xf>
    <xf numFmtId="1" fontId="7" fillId="3" borderId="8" xfId="0" applyNumberFormat="1" applyFont="1" applyFill="1" applyBorder="1" applyAlignment="1" applyProtection="1">
      <alignment vertical="center"/>
      <protection locked="0"/>
    </xf>
    <xf numFmtId="49" fontId="0" fillId="3" borderId="0" xfId="0" applyNumberFormat="1" applyFill="1" applyProtection="1">
      <protection locked="0"/>
    </xf>
    <xf numFmtId="0" fontId="0" fillId="3" borderId="0" xfId="0" applyFill="1" applyAlignment="1" applyProtection="1">
      <alignment horizontal="center" textRotation="90"/>
      <protection locked="0"/>
    </xf>
    <xf numFmtId="1" fontId="0" fillId="3" borderId="0" xfId="0" applyNumberFormat="1" applyFill="1" applyProtection="1">
      <protection locked="0"/>
    </xf>
    <xf numFmtId="0" fontId="3" fillId="0" borderId="0" xfId="0" applyFont="1"/>
    <xf numFmtId="0" fontId="4" fillId="0" borderId="0" xfId="0" applyFont="1"/>
    <xf numFmtId="0" fontId="0" fillId="3" borderId="0" xfId="0" applyFill="1"/>
    <xf numFmtId="0" fontId="41" fillId="3" borderId="0" xfId="0" applyFont="1" applyFill="1" applyAlignment="1">
      <alignment vertical="center" textRotation="90"/>
    </xf>
    <xf numFmtId="0" fontId="45" fillId="2" borderId="7" xfId="0" applyFont="1" applyFill="1" applyBorder="1" applyAlignment="1">
      <alignment horizontal="center" vertical="center" wrapText="1"/>
    </xf>
    <xf numFmtId="0" fontId="45" fillId="2" borderId="5" xfId="0" applyFont="1" applyFill="1" applyBorder="1" applyAlignment="1">
      <alignment horizontal="center" vertical="center" wrapText="1"/>
    </xf>
    <xf numFmtId="0" fontId="46" fillId="3" borderId="0" xfId="0" applyFont="1" applyFill="1" applyAlignment="1">
      <alignment vertical="center"/>
    </xf>
    <xf numFmtId="49" fontId="7" fillId="3" borderId="2" xfId="0" applyNumberFormat="1" applyFont="1" applyFill="1" applyBorder="1" applyAlignment="1" applyProtection="1">
      <alignment vertical="center" wrapText="1"/>
      <protection locked="0"/>
    </xf>
    <xf numFmtId="0" fontId="8" fillId="2" borderId="26" xfId="0" applyFont="1" applyFill="1" applyBorder="1" applyAlignment="1">
      <alignment horizontal="center" vertical="center" textRotation="90"/>
    </xf>
    <xf numFmtId="1" fontId="7" fillId="3" borderId="4" xfId="0" applyNumberFormat="1" applyFont="1" applyFill="1" applyBorder="1" applyAlignment="1" applyProtection="1">
      <alignment horizontal="right" vertical="center"/>
      <protection locked="0"/>
    </xf>
    <xf numFmtId="0" fontId="8" fillId="2" borderId="11" xfId="0" applyFont="1" applyFill="1" applyBorder="1" applyAlignment="1">
      <alignment horizontal="center" vertical="center" textRotation="90"/>
    </xf>
    <xf numFmtId="0" fontId="8" fillId="2" borderId="9" xfId="0" applyFont="1" applyFill="1" applyBorder="1" applyAlignment="1">
      <alignment horizontal="center" vertical="center" textRotation="90" wrapText="1"/>
    </xf>
    <xf numFmtId="0" fontId="8" fillId="2" borderId="10" xfId="0" applyFont="1" applyFill="1" applyBorder="1" applyAlignment="1">
      <alignment horizontal="center" vertical="center" textRotation="90" wrapText="1"/>
    </xf>
    <xf numFmtId="0" fontId="7" fillId="3" borderId="8" xfId="0" applyFont="1" applyFill="1" applyBorder="1" applyAlignment="1" applyProtection="1">
      <alignment vertical="center" wrapText="1"/>
      <protection locked="0"/>
    </xf>
    <xf numFmtId="0" fontId="8" fillId="47" borderId="31" xfId="0" applyFont="1" applyFill="1" applyBorder="1" applyAlignment="1">
      <alignment horizontal="center" vertical="center" textRotation="90"/>
    </xf>
    <xf numFmtId="0" fontId="8" fillId="47" borderId="4" xfId="0" applyFont="1" applyFill="1" applyBorder="1" applyAlignment="1">
      <alignment horizontal="center" vertical="center" textRotation="90" wrapText="1"/>
    </xf>
    <xf numFmtId="1" fontId="8" fillId="2" borderId="32" xfId="0" applyNumberFormat="1" applyFont="1" applyFill="1" applyBorder="1" applyAlignment="1">
      <alignment horizontal="center" vertical="center" textRotation="90" wrapText="1"/>
    </xf>
    <xf numFmtId="49" fontId="8" fillId="2" borderId="32" xfId="0" applyNumberFormat="1" applyFont="1" applyFill="1" applyBorder="1" applyAlignment="1">
      <alignment horizontal="center" vertical="center" textRotation="90"/>
    </xf>
    <xf numFmtId="0" fontId="42" fillId="2" borderId="9" xfId="0" applyFont="1" applyFill="1" applyBorder="1" applyAlignment="1">
      <alignment vertical="center" wrapText="1"/>
    </xf>
    <xf numFmtId="0" fontId="0" fillId="3" borderId="0" xfId="0" applyFill="1" applyAlignment="1">
      <alignment horizontal="center" textRotation="90"/>
    </xf>
    <xf numFmtId="14" fontId="0" fillId="3" borderId="0" xfId="0" applyNumberFormat="1" applyFill="1"/>
    <xf numFmtId="164" fontId="2" fillId="3" borderId="0" xfId="1" applyNumberFormat="1" applyFont="1" applyFill="1" applyProtection="1"/>
    <xf numFmtId="14" fontId="0" fillId="0" borderId="0" xfId="0" applyNumberFormat="1"/>
    <xf numFmtId="166" fontId="7" fillId="3" borderId="28" xfId="0" applyNumberFormat="1" applyFont="1" applyFill="1" applyBorder="1" applyAlignment="1" applyProtection="1">
      <alignment horizontal="center" vertical="center"/>
      <protection locked="0"/>
    </xf>
    <xf numFmtId="0" fontId="8" fillId="2" borderId="27" xfId="0" applyFont="1" applyFill="1" applyBorder="1" applyAlignment="1">
      <alignment horizontal="center" vertical="justify" textRotation="90"/>
    </xf>
    <xf numFmtId="0" fontId="8" fillId="2" borderId="29" xfId="0" applyFont="1" applyFill="1" applyBorder="1" applyAlignment="1">
      <alignment horizontal="center" vertical="justify" textRotation="90"/>
    </xf>
    <xf numFmtId="0" fontId="8" fillId="2" borderId="30" xfId="0" applyFont="1" applyFill="1" applyBorder="1" applyAlignment="1">
      <alignment horizontal="center" vertical="justify" textRotation="90"/>
    </xf>
    <xf numFmtId="0" fontId="8" fillId="2" borderId="27" xfId="0" applyFont="1" applyFill="1" applyBorder="1" applyAlignment="1">
      <alignment horizontal="center" vertical="center" textRotation="90" wrapText="1"/>
    </xf>
    <xf numFmtId="0" fontId="42" fillId="2" borderId="11" xfId="0" applyFont="1" applyFill="1" applyBorder="1" applyAlignment="1">
      <alignment vertical="center" wrapText="1"/>
    </xf>
    <xf numFmtId="0" fontId="42" fillId="2" borderId="10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28" fillId="0" borderId="0" xfId="0" applyFont="1"/>
    <xf numFmtId="0" fontId="8" fillId="2" borderId="10" xfId="0" applyFont="1" applyFill="1" applyBorder="1" applyAlignment="1">
      <alignment horizontal="center" vertical="center" textRotation="9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wrapText="1"/>
      <protection locked="0"/>
    </xf>
    <xf numFmtId="0" fontId="44" fillId="46" borderId="9" xfId="0" applyFont="1" applyFill="1" applyBorder="1" applyAlignment="1">
      <alignment horizontal="center" vertical="center"/>
    </xf>
    <xf numFmtId="0" fontId="6" fillId="2" borderId="32" xfId="0" quotePrefix="1" applyFont="1" applyFill="1" applyBorder="1" applyAlignment="1">
      <alignment vertical="center" textRotation="90" wrapText="1"/>
    </xf>
    <xf numFmtId="0" fontId="28" fillId="0" borderId="0" xfId="0" applyFont="1" applyAlignment="1">
      <alignment wrapText="1"/>
    </xf>
    <xf numFmtId="0" fontId="44" fillId="49" borderId="0" xfId="0" applyFont="1" applyFill="1" applyAlignment="1">
      <alignment horizontal="center"/>
    </xf>
    <xf numFmtId="14" fontId="0" fillId="50" borderId="1" xfId="0" applyNumberFormat="1" applyFill="1" applyBorder="1"/>
    <xf numFmtId="0" fontId="48" fillId="0" borderId="27" xfId="0" applyFont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 textRotation="90" wrapText="1"/>
    </xf>
    <xf numFmtId="0" fontId="0" fillId="0" borderId="0" xfId="0" applyProtection="1">
      <protection locked="0"/>
    </xf>
    <xf numFmtId="0" fontId="8" fillId="47" borderId="38" xfId="0" quotePrefix="1" applyFont="1" applyFill="1" applyBorder="1" applyAlignment="1">
      <alignment horizontal="center" vertical="center" textRotation="90" wrapText="1"/>
    </xf>
    <xf numFmtId="0" fontId="8" fillId="47" borderId="36" xfId="0" quotePrefix="1" applyFont="1" applyFill="1" applyBorder="1" applyAlignment="1">
      <alignment horizontal="center" vertical="center" textRotation="90" wrapText="1"/>
    </xf>
    <xf numFmtId="0" fontId="8" fillId="47" borderId="36" xfId="0" quotePrefix="1" applyFont="1" applyFill="1" applyBorder="1" applyAlignment="1">
      <alignment horizontal="right" vertical="center" textRotation="90" wrapText="1"/>
    </xf>
    <xf numFmtId="0" fontId="8" fillId="47" borderId="39" xfId="0" quotePrefix="1" applyFont="1" applyFill="1" applyBorder="1" applyAlignment="1">
      <alignment horizontal="center" vertical="center" textRotation="90" wrapText="1"/>
    </xf>
    <xf numFmtId="0" fontId="8" fillId="2" borderId="32" xfId="0" quotePrefix="1" applyFont="1" applyFill="1" applyBorder="1" applyAlignment="1">
      <alignment horizontal="right" vertical="top" textRotation="90" wrapText="1"/>
    </xf>
    <xf numFmtId="0" fontId="41" fillId="4" borderId="0" xfId="0" applyFont="1" applyFill="1"/>
    <xf numFmtId="0" fontId="48" fillId="4" borderId="0" xfId="0" applyFont="1" applyFill="1" applyProtection="1">
      <protection locked="0"/>
    </xf>
    <xf numFmtId="0" fontId="7" fillId="3" borderId="1" xfId="0" applyFont="1" applyFill="1" applyBorder="1" applyAlignment="1" applyProtection="1">
      <alignment vertical="center"/>
      <protection locked="0"/>
    </xf>
    <xf numFmtId="166" fontId="7" fillId="3" borderId="1" xfId="0" applyNumberFormat="1" applyFont="1" applyFill="1" applyBorder="1" applyAlignment="1" applyProtection="1">
      <alignment vertical="center"/>
      <protection locked="0"/>
    </xf>
    <xf numFmtId="20" fontId="7" fillId="3" borderId="33" xfId="0" applyNumberFormat="1" applyFont="1" applyFill="1" applyBorder="1" applyAlignment="1" applyProtection="1">
      <alignment horizontal="center" vertical="center"/>
      <protection locked="0"/>
    </xf>
    <xf numFmtId="0" fontId="7" fillId="3" borderId="33" xfId="0" applyFont="1" applyFill="1" applyBorder="1" applyAlignment="1" applyProtection="1">
      <alignment vertical="center"/>
      <protection locked="0"/>
    </xf>
    <xf numFmtId="49" fontId="7" fillId="3" borderId="33" xfId="0" applyNumberFormat="1" applyFont="1" applyFill="1" applyBorder="1" applyAlignment="1" applyProtection="1">
      <alignment vertical="center" wrapText="1"/>
      <protection locked="0"/>
    </xf>
    <xf numFmtId="0" fontId="8" fillId="2" borderId="6" xfId="0" applyFont="1" applyFill="1" applyBorder="1" applyAlignment="1">
      <alignment horizontal="center" vertical="center" textRotation="90" wrapText="1"/>
    </xf>
    <xf numFmtId="0" fontId="8" fillId="2" borderId="5" xfId="0" applyFont="1" applyFill="1" applyBorder="1" applyAlignment="1">
      <alignment horizontal="center" vertical="center" textRotation="90" wrapText="1"/>
    </xf>
    <xf numFmtId="0" fontId="8" fillId="2" borderId="7" xfId="0" applyFont="1" applyFill="1" applyBorder="1" applyAlignment="1">
      <alignment horizontal="center" vertical="center" textRotation="90" wrapText="1"/>
    </xf>
    <xf numFmtId="0" fontId="8" fillId="47" borderId="5" xfId="0" applyFont="1" applyFill="1" applyBorder="1" applyAlignment="1">
      <alignment horizontal="center" vertical="center" textRotation="90" wrapText="1"/>
    </xf>
    <xf numFmtId="0" fontId="8" fillId="47" borderId="6" xfId="0" applyFont="1" applyFill="1" applyBorder="1" applyAlignment="1">
      <alignment horizontal="center" vertical="center" textRotation="90" wrapText="1"/>
    </xf>
    <xf numFmtId="14" fontId="7" fillId="3" borderId="2" xfId="0" applyNumberFormat="1" applyFont="1" applyFill="1" applyBorder="1" applyAlignment="1" applyProtection="1">
      <alignment vertical="center"/>
      <protection locked="0"/>
    </xf>
    <xf numFmtId="0" fontId="28" fillId="51" borderId="1" xfId="0" applyFont="1" applyFill="1" applyBorder="1" applyAlignment="1">
      <alignment horizontal="center" vertical="center"/>
    </xf>
    <xf numFmtId="0" fontId="8" fillId="2" borderId="5" xfId="0" applyFont="1" applyFill="1" applyBorder="1" applyAlignment="1" applyProtection="1">
      <alignment horizontal="center" vertical="center" textRotation="90" wrapText="1"/>
      <protection locked="0"/>
    </xf>
    <xf numFmtId="164" fontId="40" fillId="4" borderId="1" xfId="0" applyNumberFormat="1" applyFont="1" applyFill="1" applyBorder="1" applyAlignment="1" applyProtection="1">
      <alignment vertical="center"/>
      <protection hidden="1"/>
    </xf>
    <xf numFmtId="0" fontId="7" fillId="4" borderId="1" xfId="0" applyFont="1" applyFill="1" applyBorder="1" applyAlignment="1" applyProtection="1">
      <alignment horizontal="left" vertical="center"/>
      <protection hidden="1"/>
    </xf>
    <xf numFmtId="0" fontId="7" fillId="4" borderId="3" xfId="0" applyFont="1" applyFill="1" applyBorder="1" applyAlignment="1" applyProtection="1">
      <alignment vertical="center"/>
      <protection hidden="1"/>
    </xf>
    <xf numFmtId="0" fontId="7" fillId="4" borderId="2" xfId="0" applyFont="1" applyFill="1" applyBorder="1" applyAlignment="1" applyProtection="1">
      <alignment horizontal="center" vertical="center"/>
      <protection hidden="1"/>
    </xf>
    <xf numFmtId="4" fontId="5" fillId="4" borderId="1" xfId="0" applyNumberFormat="1" applyFont="1" applyFill="1" applyBorder="1" applyAlignment="1" applyProtection="1">
      <alignment horizontal="right" vertical="center"/>
      <protection hidden="1"/>
    </xf>
    <xf numFmtId="0" fontId="28" fillId="4" borderId="28" xfId="0" applyFont="1" applyFill="1" applyBorder="1" applyAlignment="1" applyProtection="1">
      <alignment horizontal="center" vertical="center"/>
      <protection hidden="1"/>
    </xf>
    <xf numFmtId="0" fontId="28" fillId="4" borderId="35" xfId="0" applyFont="1" applyFill="1" applyBorder="1" applyAlignment="1" applyProtection="1">
      <alignment horizontal="center" vertical="center"/>
      <protection hidden="1"/>
    </xf>
    <xf numFmtId="0" fontId="28" fillId="46" borderId="25" xfId="0" applyFont="1" applyFill="1" applyBorder="1" applyAlignment="1" applyProtection="1">
      <alignment horizontal="center" vertical="center"/>
      <protection hidden="1"/>
    </xf>
    <xf numFmtId="0" fontId="28" fillId="4" borderId="34" xfId="0" applyFont="1" applyFill="1" applyBorder="1" applyAlignment="1" applyProtection="1">
      <alignment horizontal="center" vertical="center"/>
      <protection hidden="1"/>
    </xf>
    <xf numFmtId="0" fontId="7" fillId="3" borderId="24" xfId="0" applyFont="1" applyFill="1" applyBorder="1" applyAlignment="1" applyProtection="1">
      <alignment vertical="center"/>
      <protection locked="0"/>
    </xf>
    <xf numFmtId="1" fontId="7" fillId="3" borderId="24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1" fontId="7" fillId="3" borderId="24" xfId="0" applyNumberFormat="1" applyFont="1" applyFill="1" applyBorder="1" applyAlignment="1" applyProtection="1">
      <alignment vertical="center"/>
      <protection locked="0"/>
    </xf>
    <xf numFmtId="0" fontId="12" fillId="3" borderId="25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3" borderId="3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2" fillId="3" borderId="33" xfId="0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28" fillId="0" borderId="1" xfId="0" applyFont="1" applyBorder="1"/>
    <xf numFmtId="0" fontId="7" fillId="4" borderId="24" xfId="0" applyFont="1" applyFill="1" applyBorder="1" applyAlignment="1" applyProtection="1">
      <alignment horizontal="center" vertical="center"/>
      <protection hidden="1"/>
    </xf>
    <xf numFmtId="0" fontId="0" fillId="46" borderId="33" xfId="0" applyFill="1" applyBorder="1" applyAlignment="1" applyProtection="1">
      <alignment vertical="center"/>
      <protection hidden="1"/>
    </xf>
    <xf numFmtId="0" fontId="0" fillId="46" borderId="24" xfId="0" applyFill="1" applyBorder="1" applyAlignment="1" applyProtection="1">
      <alignment vertical="center"/>
      <protection hidden="1"/>
    </xf>
    <xf numFmtId="0" fontId="0" fillId="46" borderId="25" xfId="0" applyFill="1" applyBorder="1" applyAlignment="1" applyProtection="1">
      <alignment vertical="center"/>
      <protection hidden="1"/>
    </xf>
    <xf numFmtId="0" fontId="7" fillId="46" borderId="24" xfId="0" applyFont="1" applyFill="1" applyBorder="1" applyAlignment="1" applyProtection="1">
      <alignment horizontal="center"/>
      <protection hidden="1"/>
    </xf>
    <xf numFmtId="0" fontId="28" fillId="4" borderId="33" xfId="0" applyFont="1" applyFill="1" applyBorder="1" applyAlignment="1" applyProtection="1">
      <alignment horizontal="center" vertical="center"/>
      <protection hidden="1"/>
    </xf>
    <xf numFmtId="0" fontId="28" fillId="46" borderId="1" xfId="0" applyFont="1" applyFill="1" applyBorder="1" applyAlignment="1" applyProtection="1">
      <alignment horizontal="center" vertical="center"/>
      <protection hidden="1"/>
    </xf>
    <xf numFmtId="0" fontId="0" fillId="52" borderId="0" xfId="0" applyFill="1"/>
    <xf numFmtId="0" fontId="0" fillId="52" borderId="0" xfId="0" applyFill="1" applyProtection="1">
      <protection locked="0"/>
    </xf>
    <xf numFmtId="0" fontId="5" fillId="0" borderId="0" xfId="0" applyFont="1" applyProtection="1">
      <protection locked="0"/>
    </xf>
    <xf numFmtId="167" fontId="0" fillId="0" borderId="0" xfId="0" applyNumberFormat="1" applyProtection="1">
      <protection locked="0"/>
    </xf>
    <xf numFmtId="0" fontId="51" fillId="53" borderId="0" xfId="0" applyFont="1" applyFill="1" applyAlignment="1" applyProtection="1">
      <alignment horizontal="center"/>
      <protection locked="0"/>
    </xf>
    <xf numFmtId="0" fontId="46" fillId="52" borderId="0" xfId="0" applyFont="1" applyFill="1" applyAlignment="1">
      <alignment horizontal="center" wrapText="1"/>
    </xf>
    <xf numFmtId="0" fontId="46" fillId="52" borderId="0" xfId="0" applyFont="1" applyFill="1" applyAlignment="1">
      <alignment horizontal="center"/>
    </xf>
    <xf numFmtId="0" fontId="46" fillId="0" borderId="0" xfId="0" applyFont="1" applyAlignment="1">
      <alignment horizontal="center"/>
    </xf>
    <xf numFmtId="49" fontId="49" fillId="3" borderId="0" xfId="0" applyNumberFormat="1" applyFont="1" applyFill="1" applyAlignment="1">
      <alignment vertical="center"/>
    </xf>
    <xf numFmtId="0" fontId="49" fillId="3" borderId="0" xfId="0" applyFont="1" applyFill="1" applyAlignment="1">
      <alignment vertical="center"/>
    </xf>
    <xf numFmtId="0" fontId="0" fillId="3" borderId="1" xfId="0" applyFill="1" applyBorder="1" applyAlignment="1" applyProtection="1">
      <alignment vertical="center"/>
      <protection locked="0"/>
    </xf>
    <xf numFmtId="0" fontId="7" fillId="4" borderId="2" xfId="0" applyFont="1" applyFill="1" applyBorder="1" applyAlignment="1">
      <alignment horizontal="left" vertical="center"/>
    </xf>
    <xf numFmtId="0" fontId="0" fillId="3" borderId="1" xfId="0" applyFill="1" applyBorder="1" applyAlignment="1" applyProtection="1">
      <alignment vertical="center" wrapText="1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54" borderId="1" xfId="0" applyFill="1" applyBorder="1"/>
    <xf numFmtId="0" fontId="0" fillId="48" borderId="1" xfId="0" applyFill="1" applyBorder="1"/>
    <xf numFmtId="11" fontId="0" fillId="54" borderId="1" xfId="0" applyNumberFormat="1" applyFill="1" applyBorder="1"/>
    <xf numFmtId="0" fontId="0" fillId="0" borderId="41" xfId="0" applyBorder="1"/>
    <xf numFmtId="0" fontId="0" fillId="48" borderId="41" xfId="0" applyFill="1" applyBorder="1"/>
    <xf numFmtId="0" fontId="0" fillId="54" borderId="41" xfId="0" applyFill="1" applyBorder="1"/>
    <xf numFmtId="0" fontId="0" fillId="54" borderId="42" xfId="0" applyFill="1" applyBorder="1"/>
    <xf numFmtId="0" fontId="0" fillId="54" borderId="43" xfId="0" applyFill="1" applyBorder="1"/>
    <xf numFmtId="1" fontId="49" fillId="3" borderId="0" xfId="0" applyNumberFormat="1" applyFont="1" applyFill="1" applyAlignment="1" applyProtection="1">
      <alignment vertical="center"/>
      <protection locked="0"/>
    </xf>
    <xf numFmtId="0" fontId="49" fillId="3" borderId="0" xfId="0" applyFont="1" applyFill="1" applyAlignment="1" applyProtection="1">
      <alignment vertical="center"/>
      <protection locked="0"/>
    </xf>
    <xf numFmtId="0" fontId="7" fillId="3" borderId="2" xfId="0" applyFont="1" applyFill="1" applyBorder="1" applyAlignment="1">
      <alignment vertical="center"/>
    </xf>
    <xf numFmtId="14" fontId="7" fillId="3" borderId="1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/>
    </xf>
    <xf numFmtId="166" fontId="7" fillId="3" borderId="33" xfId="0" applyNumberFormat="1" applyFont="1" applyFill="1" applyBorder="1" applyAlignment="1">
      <alignment vertical="center"/>
    </xf>
    <xf numFmtId="0" fontId="41" fillId="3" borderId="0" xfId="0" applyFont="1" applyFill="1" applyAlignment="1">
      <alignment horizontal="center" vertical="center" textRotation="90"/>
    </xf>
    <xf numFmtId="0" fontId="41" fillId="55" borderId="44" xfId="0" applyFont="1" applyFill="1" applyBorder="1" applyAlignment="1">
      <alignment horizontal="center" vertical="center" textRotation="90"/>
    </xf>
    <xf numFmtId="2" fontId="0" fillId="3" borderId="0" xfId="0" applyNumberFormat="1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2" fontId="0" fillId="55" borderId="45" xfId="0" applyNumberFormat="1" applyFill="1" applyBorder="1" applyAlignment="1" applyProtection="1">
      <alignment horizontal="center" vertical="center"/>
      <protection locked="0"/>
    </xf>
    <xf numFmtId="0" fontId="44" fillId="2" borderId="5" xfId="0" applyFont="1" applyFill="1" applyBorder="1" applyAlignment="1">
      <alignment horizontal="center" vertical="center" wrapText="1"/>
    </xf>
    <xf numFmtId="0" fontId="44" fillId="2" borderId="6" xfId="0" applyFont="1" applyFill="1" applyBorder="1" applyAlignment="1">
      <alignment horizontal="center" vertical="center" wrapText="1"/>
    </xf>
    <xf numFmtId="0" fontId="44" fillId="2" borderId="7" xfId="0" applyFont="1" applyFill="1" applyBorder="1" applyAlignment="1">
      <alignment horizontal="center" vertical="center" wrapText="1"/>
    </xf>
    <xf numFmtId="0" fontId="47" fillId="2" borderId="9" xfId="0" applyFont="1" applyFill="1" applyBorder="1" applyAlignment="1">
      <alignment horizontal="center" vertical="center"/>
    </xf>
    <xf numFmtId="0" fontId="47" fillId="2" borderId="10" xfId="0" applyFont="1" applyFill="1" applyBorder="1" applyAlignment="1">
      <alignment horizontal="center" vertical="center"/>
    </xf>
    <xf numFmtId="0" fontId="44" fillId="47" borderId="10" xfId="0" applyFont="1" applyFill="1" applyBorder="1" applyAlignment="1">
      <alignment horizontal="center" vertical="center"/>
    </xf>
    <xf numFmtId="0" fontId="44" fillId="47" borderId="11" xfId="0" applyFont="1" applyFill="1" applyBorder="1" applyAlignment="1">
      <alignment horizontal="center" vertical="center"/>
    </xf>
    <xf numFmtId="0" fontId="44" fillId="2" borderId="5" xfId="0" applyFont="1" applyFill="1" applyBorder="1" applyAlignment="1">
      <alignment horizontal="center" vertical="center"/>
    </xf>
    <xf numFmtId="0" fontId="44" fillId="2" borderId="6" xfId="0" applyFont="1" applyFill="1" applyBorder="1" applyAlignment="1">
      <alignment horizontal="center" vertical="center"/>
    </xf>
    <xf numFmtId="0" fontId="44" fillId="2" borderId="7" xfId="0" applyFont="1" applyFill="1" applyBorder="1" applyAlignment="1">
      <alignment horizontal="center" vertical="center"/>
    </xf>
    <xf numFmtId="0" fontId="44" fillId="47" borderId="9" xfId="0" applyFont="1" applyFill="1" applyBorder="1" applyAlignment="1" applyProtection="1">
      <alignment horizontal="center" vertical="center"/>
      <protection locked="0"/>
    </xf>
    <xf numFmtId="0" fontId="44" fillId="47" borderId="10" xfId="0" applyFont="1" applyFill="1" applyBorder="1" applyAlignment="1" applyProtection="1">
      <alignment horizontal="center" vertical="center"/>
      <protection locked="0"/>
    </xf>
    <xf numFmtId="0" fontId="44" fillId="47" borderId="9" xfId="0" applyFont="1" applyFill="1" applyBorder="1" applyAlignment="1">
      <alignment horizontal="center" vertical="center"/>
    </xf>
    <xf numFmtId="0" fontId="44" fillId="2" borderId="32" xfId="0" applyFont="1" applyFill="1" applyBorder="1" applyAlignment="1">
      <alignment horizontal="center" vertical="center"/>
    </xf>
    <xf numFmtId="0" fontId="9" fillId="47" borderId="10" xfId="0" applyFont="1" applyFill="1" applyBorder="1" applyAlignment="1">
      <alignment horizontal="center" vertical="center" wrapText="1"/>
    </xf>
    <xf numFmtId="0" fontId="9" fillId="47" borderId="11" xfId="0" applyFont="1" applyFill="1" applyBorder="1" applyAlignment="1">
      <alignment horizontal="center" vertical="center" wrapText="1"/>
    </xf>
    <xf numFmtId="164" fontId="43" fillId="4" borderId="9" xfId="0" applyNumberFormat="1" applyFont="1" applyFill="1" applyBorder="1" applyAlignment="1">
      <alignment horizontal="center" vertical="center"/>
    </xf>
    <xf numFmtId="164" fontId="43" fillId="4" borderId="11" xfId="0" applyNumberFormat="1" applyFont="1" applyFill="1" applyBorder="1" applyAlignment="1">
      <alignment horizontal="center" vertical="center"/>
    </xf>
    <xf numFmtId="0" fontId="49" fillId="3" borderId="40" xfId="0" applyFont="1" applyFill="1" applyBorder="1" applyAlignment="1">
      <alignment horizontal="center" vertical="center"/>
    </xf>
    <xf numFmtId="0" fontId="49" fillId="3" borderId="32" xfId="0" applyFont="1" applyFill="1" applyBorder="1" applyAlignment="1">
      <alignment horizontal="center" vertical="center"/>
    </xf>
  </cellXfs>
  <cellStyles count="124">
    <cellStyle name="Accent1 - 20%" xfId="2" xr:uid="{00000000-0005-0000-0000-000000000000}"/>
    <cellStyle name="Accent1 - 40%" xfId="3" xr:uid="{00000000-0005-0000-0000-000001000000}"/>
    <cellStyle name="Accent1 - 60%" xfId="4" xr:uid="{00000000-0005-0000-0000-000002000000}"/>
    <cellStyle name="Accent2 - 20%" xfId="5" xr:uid="{00000000-0005-0000-0000-000003000000}"/>
    <cellStyle name="Accent2 - 40%" xfId="6" xr:uid="{00000000-0005-0000-0000-000004000000}"/>
    <cellStyle name="Accent2 - 60%" xfId="7" xr:uid="{00000000-0005-0000-0000-000005000000}"/>
    <cellStyle name="Accent3 - 20%" xfId="8" xr:uid="{00000000-0005-0000-0000-000006000000}"/>
    <cellStyle name="Accent3 - 40%" xfId="9" xr:uid="{00000000-0005-0000-0000-000007000000}"/>
    <cellStyle name="Accent3 - 60%" xfId="10" xr:uid="{00000000-0005-0000-0000-000008000000}"/>
    <cellStyle name="Accent4 - 20%" xfId="11" xr:uid="{00000000-0005-0000-0000-000009000000}"/>
    <cellStyle name="Accent4 - 40%" xfId="12" xr:uid="{00000000-0005-0000-0000-00000A000000}"/>
    <cellStyle name="Accent4 - 60%" xfId="13" xr:uid="{00000000-0005-0000-0000-00000B000000}"/>
    <cellStyle name="Accent5 - 20%" xfId="14" xr:uid="{00000000-0005-0000-0000-00000C000000}"/>
    <cellStyle name="Accent5 - 40%" xfId="15" xr:uid="{00000000-0005-0000-0000-00000D000000}"/>
    <cellStyle name="Accent5 - 60%" xfId="16" xr:uid="{00000000-0005-0000-0000-00000E000000}"/>
    <cellStyle name="Accent6 - 20%" xfId="17" xr:uid="{00000000-0005-0000-0000-00000F000000}"/>
    <cellStyle name="Accent6 - 40%" xfId="18" xr:uid="{00000000-0005-0000-0000-000010000000}"/>
    <cellStyle name="Accent6 - 60%" xfId="19" xr:uid="{00000000-0005-0000-0000-000011000000}"/>
    <cellStyle name="Bad" xfId="20" xr:uid="{00000000-0005-0000-0000-000012000000}"/>
    <cellStyle name="Calculation" xfId="21" xr:uid="{00000000-0005-0000-0000-000013000000}"/>
    <cellStyle name="Check Cell" xfId="22" xr:uid="{00000000-0005-0000-0000-000014000000}"/>
    <cellStyle name="Emphasis 1" xfId="23" xr:uid="{00000000-0005-0000-0000-000015000000}"/>
    <cellStyle name="Emphasis 2" xfId="24" xr:uid="{00000000-0005-0000-0000-000016000000}"/>
    <cellStyle name="Emphasis 3" xfId="25" xr:uid="{00000000-0005-0000-0000-000017000000}"/>
    <cellStyle name="ES01_Hauptprozess" xfId="26" xr:uid="{00000000-0005-0000-0000-000018000000}"/>
    <cellStyle name="ES02_Prozess" xfId="27" xr:uid="{00000000-0005-0000-0000-000019000000}"/>
    <cellStyle name="ES03_Geschäftsvorvall" xfId="28" xr:uid="{00000000-0005-0000-0000-00001A000000}"/>
    <cellStyle name="Good" xfId="29" xr:uid="{00000000-0005-0000-0000-00001B000000}"/>
    <cellStyle name="Heading 1" xfId="30" xr:uid="{00000000-0005-0000-0000-00001C000000}"/>
    <cellStyle name="Heading 2" xfId="31" xr:uid="{00000000-0005-0000-0000-00001D000000}"/>
    <cellStyle name="Heading 3" xfId="32" xr:uid="{00000000-0005-0000-0000-00001E000000}"/>
    <cellStyle name="Heading 4" xfId="33" xr:uid="{00000000-0005-0000-0000-00001F000000}"/>
    <cellStyle name="Input" xfId="34" xr:uid="{00000000-0005-0000-0000-000020000000}"/>
    <cellStyle name="Linked Cell" xfId="35" xr:uid="{00000000-0005-0000-0000-000021000000}"/>
    <cellStyle name="Neutral 2" xfId="36" xr:uid="{00000000-0005-0000-0000-000022000000}"/>
    <cellStyle name="Normal 2" xfId="37" xr:uid="{00000000-0005-0000-0000-000023000000}"/>
    <cellStyle name="Normal 2 2" xfId="38" xr:uid="{00000000-0005-0000-0000-000024000000}"/>
    <cellStyle name="Normal 2 2 2" xfId="39" xr:uid="{00000000-0005-0000-0000-000025000000}"/>
    <cellStyle name="Normal 2 2_Bestellung 2013" xfId="40" xr:uid="{00000000-0005-0000-0000-000026000000}"/>
    <cellStyle name="Normal 2_Bestellung 2013" xfId="41" xr:uid="{00000000-0005-0000-0000-000027000000}"/>
    <cellStyle name="Note" xfId="42" xr:uid="{00000000-0005-0000-0000-000028000000}"/>
    <cellStyle name="Note 2" xfId="43" xr:uid="{00000000-0005-0000-0000-000029000000}"/>
    <cellStyle name="Output" xfId="44" xr:uid="{00000000-0005-0000-0000-00002A000000}"/>
    <cellStyle name="SAPBEXaggData" xfId="45" xr:uid="{00000000-0005-0000-0000-00002B000000}"/>
    <cellStyle name="SAPBEXaggDataEmph" xfId="46" xr:uid="{00000000-0005-0000-0000-00002C000000}"/>
    <cellStyle name="SAPBEXaggItem" xfId="47" xr:uid="{00000000-0005-0000-0000-00002D000000}"/>
    <cellStyle name="SAPBEXaggItemX" xfId="48" xr:uid="{00000000-0005-0000-0000-00002E000000}"/>
    <cellStyle name="SAPBEXchaText" xfId="49" xr:uid="{00000000-0005-0000-0000-00002F000000}"/>
    <cellStyle name="SAPBEXexcBad7" xfId="50" xr:uid="{00000000-0005-0000-0000-000030000000}"/>
    <cellStyle name="SAPBEXexcBad8" xfId="51" xr:uid="{00000000-0005-0000-0000-000031000000}"/>
    <cellStyle name="SAPBEXexcBad9" xfId="52" xr:uid="{00000000-0005-0000-0000-000032000000}"/>
    <cellStyle name="SAPBEXexcCritical4" xfId="53" xr:uid="{00000000-0005-0000-0000-000033000000}"/>
    <cellStyle name="SAPBEXexcCritical5" xfId="54" xr:uid="{00000000-0005-0000-0000-000034000000}"/>
    <cellStyle name="SAPBEXexcCritical6" xfId="55" xr:uid="{00000000-0005-0000-0000-000035000000}"/>
    <cellStyle name="SAPBEXexcGood1" xfId="56" xr:uid="{00000000-0005-0000-0000-000036000000}"/>
    <cellStyle name="SAPBEXexcGood2" xfId="57" xr:uid="{00000000-0005-0000-0000-000037000000}"/>
    <cellStyle name="SAPBEXexcGood3" xfId="58" xr:uid="{00000000-0005-0000-0000-000038000000}"/>
    <cellStyle name="SAPBEXfilterDrill" xfId="59" xr:uid="{00000000-0005-0000-0000-000039000000}"/>
    <cellStyle name="SAPBEXfilterItem" xfId="60" xr:uid="{00000000-0005-0000-0000-00003A000000}"/>
    <cellStyle name="SAPBEXfilterText" xfId="61" xr:uid="{00000000-0005-0000-0000-00003B000000}"/>
    <cellStyle name="SAPBEXformats" xfId="62" xr:uid="{00000000-0005-0000-0000-00003C000000}"/>
    <cellStyle name="SAPBEXheaderItem" xfId="63" xr:uid="{00000000-0005-0000-0000-00003D000000}"/>
    <cellStyle name="SAPBEXheaderText" xfId="64" xr:uid="{00000000-0005-0000-0000-00003E000000}"/>
    <cellStyle name="SAPBEXHLevel0" xfId="65" xr:uid="{00000000-0005-0000-0000-00003F000000}"/>
    <cellStyle name="SAPBEXHLevel0 2" xfId="66" xr:uid="{00000000-0005-0000-0000-000040000000}"/>
    <cellStyle name="SAPBEXHLevel0_Bestellung 2013" xfId="67" xr:uid="{00000000-0005-0000-0000-000041000000}"/>
    <cellStyle name="SAPBEXHLevel0X" xfId="68" xr:uid="{00000000-0005-0000-0000-000042000000}"/>
    <cellStyle name="SAPBEXHLevel0X 2" xfId="69" xr:uid="{00000000-0005-0000-0000-000043000000}"/>
    <cellStyle name="SAPBEXHLevel0X_Bestellung 2013" xfId="70" xr:uid="{00000000-0005-0000-0000-000044000000}"/>
    <cellStyle name="SAPBEXHLevel1" xfId="71" xr:uid="{00000000-0005-0000-0000-000045000000}"/>
    <cellStyle name="SAPBEXHLevel1 2" xfId="72" xr:uid="{00000000-0005-0000-0000-000046000000}"/>
    <cellStyle name="SAPBEXHLevel1_Bestellung 2013" xfId="73" xr:uid="{00000000-0005-0000-0000-000047000000}"/>
    <cellStyle name="SAPBEXHLevel1X" xfId="74" xr:uid="{00000000-0005-0000-0000-000048000000}"/>
    <cellStyle name="SAPBEXHLevel1X 2" xfId="75" xr:uid="{00000000-0005-0000-0000-000049000000}"/>
    <cellStyle name="SAPBEXHLevel1X_Bestellung 2013" xfId="76" xr:uid="{00000000-0005-0000-0000-00004A000000}"/>
    <cellStyle name="SAPBEXHLevel2" xfId="77" xr:uid="{00000000-0005-0000-0000-00004B000000}"/>
    <cellStyle name="SAPBEXHLevel2 2" xfId="78" xr:uid="{00000000-0005-0000-0000-00004C000000}"/>
    <cellStyle name="SAPBEXHLevel2_Bestellung 2013" xfId="79" xr:uid="{00000000-0005-0000-0000-00004D000000}"/>
    <cellStyle name="SAPBEXHLevel2X" xfId="80" xr:uid="{00000000-0005-0000-0000-00004E000000}"/>
    <cellStyle name="SAPBEXHLevel2X 2" xfId="81" xr:uid="{00000000-0005-0000-0000-00004F000000}"/>
    <cellStyle name="SAPBEXHLevel2X_Bestellung 2013" xfId="82" xr:uid="{00000000-0005-0000-0000-000050000000}"/>
    <cellStyle name="SAPBEXHLevel3" xfId="83" xr:uid="{00000000-0005-0000-0000-000051000000}"/>
    <cellStyle name="SAPBEXHLevel3 2" xfId="84" xr:uid="{00000000-0005-0000-0000-000052000000}"/>
    <cellStyle name="SAPBEXHLevel3_Bestellung 2013" xfId="85" xr:uid="{00000000-0005-0000-0000-000053000000}"/>
    <cellStyle name="SAPBEXHLevel3X" xfId="86" xr:uid="{00000000-0005-0000-0000-000054000000}"/>
    <cellStyle name="SAPBEXHLevel3X 2" xfId="87" xr:uid="{00000000-0005-0000-0000-000055000000}"/>
    <cellStyle name="SAPBEXHLevel3X_Bestellung 2013" xfId="88" xr:uid="{00000000-0005-0000-0000-000056000000}"/>
    <cellStyle name="SAPBEXinputData" xfId="89" xr:uid="{00000000-0005-0000-0000-000057000000}"/>
    <cellStyle name="SAPBEXinputData 2" xfId="90" xr:uid="{00000000-0005-0000-0000-000058000000}"/>
    <cellStyle name="SAPBEXinputData_Bestellung 2013" xfId="91" xr:uid="{00000000-0005-0000-0000-000059000000}"/>
    <cellStyle name="SAPBEXItemHeader" xfId="92" xr:uid="{00000000-0005-0000-0000-00005A000000}"/>
    <cellStyle name="SAPBEXresData" xfId="93" xr:uid="{00000000-0005-0000-0000-00005B000000}"/>
    <cellStyle name="SAPBEXresDataEmph" xfId="94" xr:uid="{00000000-0005-0000-0000-00005C000000}"/>
    <cellStyle name="SAPBEXresDataEmph 2" xfId="95" xr:uid="{00000000-0005-0000-0000-00005D000000}"/>
    <cellStyle name="SAPBEXresDataEmph_Bestellung 2013" xfId="96" xr:uid="{00000000-0005-0000-0000-00005E000000}"/>
    <cellStyle name="SAPBEXresItem" xfId="97" xr:uid="{00000000-0005-0000-0000-00005F000000}"/>
    <cellStyle name="SAPBEXresItemX" xfId="98" xr:uid="{00000000-0005-0000-0000-000060000000}"/>
    <cellStyle name="SAPBEXstdData" xfId="99" xr:uid="{00000000-0005-0000-0000-000061000000}"/>
    <cellStyle name="SAPBEXstdDataEmph" xfId="100" xr:uid="{00000000-0005-0000-0000-000062000000}"/>
    <cellStyle name="SAPBEXstdItem" xfId="101" xr:uid="{00000000-0005-0000-0000-000063000000}"/>
    <cellStyle name="SAPBEXstdItemX" xfId="102" xr:uid="{00000000-0005-0000-0000-000064000000}"/>
    <cellStyle name="SAPBEXtitle" xfId="103" xr:uid="{00000000-0005-0000-0000-000065000000}"/>
    <cellStyle name="SAPBEXunassignedItem" xfId="104" xr:uid="{00000000-0005-0000-0000-000066000000}"/>
    <cellStyle name="SAPBEXunassignedItem 2" xfId="105" xr:uid="{00000000-0005-0000-0000-000067000000}"/>
    <cellStyle name="SAPBEXunassignedItem_Bestellung 2013" xfId="106" xr:uid="{00000000-0005-0000-0000-000068000000}"/>
    <cellStyle name="SAPBEXundefined" xfId="107" xr:uid="{00000000-0005-0000-0000-000069000000}"/>
    <cellStyle name="SAPBEXundefined 2" xfId="108" xr:uid="{00000000-0005-0000-0000-00006A000000}"/>
    <cellStyle name="SAPBEXundefined_Bestellung 2013" xfId="109" xr:uid="{00000000-0005-0000-0000-00006B000000}"/>
    <cellStyle name="SEM-BPS-data" xfId="110" xr:uid="{00000000-0005-0000-0000-00006C000000}"/>
    <cellStyle name="SEM-BPS-head" xfId="111" xr:uid="{00000000-0005-0000-0000-00006D000000}"/>
    <cellStyle name="SEM-BPS-headdata" xfId="112" xr:uid="{00000000-0005-0000-0000-00006E000000}"/>
    <cellStyle name="SEM-BPS-headkey" xfId="113" xr:uid="{00000000-0005-0000-0000-00006F000000}"/>
    <cellStyle name="SEM-BPS-input-on" xfId="114" xr:uid="{00000000-0005-0000-0000-000070000000}"/>
    <cellStyle name="SEM-BPS-key" xfId="115" xr:uid="{00000000-0005-0000-0000-000071000000}"/>
    <cellStyle name="SEM-BPS-sub1" xfId="116" xr:uid="{00000000-0005-0000-0000-000072000000}"/>
    <cellStyle name="SEM-BPS-sub2" xfId="117" xr:uid="{00000000-0005-0000-0000-000073000000}"/>
    <cellStyle name="SEM-BPS-total" xfId="118" xr:uid="{00000000-0005-0000-0000-000074000000}"/>
    <cellStyle name="Sheet Title" xfId="119" xr:uid="{00000000-0005-0000-0000-000075000000}"/>
    <cellStyle name="Standard" xfId="0" builtinId="0"/>
    <cellStyle name="Standard 2" xfId="120" xr:uid="{00000000-0005-0000-0000-000077000000}"/>
    <cellStyle name="Standard 2 2" xfId="121" xr:uid="{00000000-0005-0000-0000-000078000000}"/>
    <cellStyle name="Standard 2_Bestellung 2013" xfId="122" xr:uid="{00000000-0005-0000-0000-000079000000}"/>
    <cellStyle name="Währung" xfId="1" builtinId="4"/>
    <cellStyle name="Warning Text" xfId="123" xr:uid="{00000000-0005-0000-0000-00007B000000}"/>
  </cellStyles>
  <dxfs count="4">
    <dxf>
      <font>
        <color theme="0" tint="-0.24994659260841701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ont>
        <strike/>
      </font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0033CC"/>
      <color rgb="FF9999FF"/>
      <color rgb="FF7BF7E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752475</xdr:colOff>
      <xdr:row>0</xdr:row>
      <xdr:rowOff>76200</xdr:rowOff>
    </xdr:from>
    <xdr:to>
      <xdr:col>0</xdr:col>
      <xdr:colOff>752475</xdr:colOff>
      <xdr:row>1</xdr:row>
      <xdr:rowOff>104751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DF5D24F-31AC-4AF8-91FA-5B5D2D0F8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5" y="76200"/>
          <a:ext cx="0" cy="19047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76200</xdr:rowOff>
    </xdr:from>
    <xdr:to>
      <xdr:col>1</xdr:col>
      <xdr:colOff>0</xdr:colOff>
      <xdr:row>1</xdr:row>
      <xdr:rowOff>104751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4A08BC6-2876-4EF1-98A5-87FFF3572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76200"/>
          <a:ext cx="0" cy="190476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0</xdr:row>
      <xdr:rowOff>85725</xdr:rowOff>
    </xdr:from>
    <xdr:to>
      <xdr:col>0</xdr:col>
      <xdr:colOff>104775</xdr:colOff>
      <xdr:row>4</xdr:row>
      <xdr:rowOff>28575</xdr:rowOff>
    </xdr:to>
    <xdr:pic>
      <xdr:nvPicPr>
        <xdr:cNvPr id="4" name="Grafik 3" descr="Warnung">
          <a:extLst>
            <a:ext uri="{FF2B5EF4-FFF2-40B4-BE49-F238E27FC236}">
              <a16:creationId xmlns:a16="http://schemas.microsoft.com/office/drawing/2014/main" id="{BCE1AD4C-FB0C-4D88-A013-3B5F5F14F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04775" y="85725"/>
          <a:ext cx="0" cy="723900"/>
        </a:xfrm>
        <a:prstGeom prst="rect">
          <a:avLst/>
        </a:prstGeom>
      </xdr:spPr>
    </xdr:pic>
    <xdr:clientData/>
  </xdr:twoCellAnchor>
  <xdr:twoCellAnchor editAs="oneCell">
    <xdr:from>
      <xdr:col>0</xdr:col>
      <xdr:colOff>752475</xdr:colOff>
      <xdr:row>0</xdr:row>
      <xdr:rowOff>85725</xdr:rowOff>
    </xdr:from>
    <xdr:to>
      <xdr:col>1</xdr:col>
      <xdr:colOff>1333332</xdr:colOff>
      <xdr:row>1</xdr:row>
      <xdr:rowOff>114276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A59FECE-1829-423D-83C9-53F583038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5" y="85725"/>
          <a:ext cx="1342857" cy="190476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0</xdr:row>
      <xdr:rowOff>95250</xdr:rowOff>
    </xdr:from>
    <xdr:to>
      <xdr:col>0</xdr:col>
      <xdr:colOff>685800</xdr:colOff>
      <xdr:row>3</xdr:row>
      <xdr:rowOff>66675</xdr:rowOff>
    </xdr:to>
    <xdr:pic>
      <xdr:nvPicPr>
        <xdr:cNvPr id="6" name="Grafik 5" descr="Warnung">
          <a:extLst>
            <a:ext uri="{FF2B5EF4-FFF2-40B4-BE49-F238E27FC236}">
              <a16:creationId xmlns:a16="http://schemas.microsoft.com/office/drawing/2014/main" id="{AE809B83-B4EA-4E12-89CE-2BA0FD96D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5250" y="95250"/>
          <a:ext cx="590550" cy="590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r23l\FN230l\Shared\02%20Zusatzleistungen%20gem%20LK.B2016\Fahrplan%202021\21_Mutationen%20JUP\JUP3_05.04.21-12.06.21\51_Eisenbahndienstleister%20GmbH\Empfang%20EDG_Bestellung%20ZL%202021_JUP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P3"/>
      <sheetName val="JUP2"/>
      <sheetName val="JUP1"/>
      <sheetName val="JUP0"/>
      <sheetName val="Erfassungstabelle"/>
      <sheetName val="EXCEL ONLINE"/>
      <sheetName val="LISTE"/>
      <sheetName val="heure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BP</v>
          </cell>
          <cell r="H1" t="str">
            <v>DEBI</v>
          </cell>
        </row>
        <row r="2">
          <cell r="A2" t="str">
            <v>Aadorf</v>
          </cell>
          <cell r="H2">
            <v>900</v>
          </cell>
          <cell r="L2" t="str">
            <v>JA</v>
          </cell>
          <cell r="Q2" t="str">
            <v>Zugeteilt</v>
          </cell>
          <cell r="T2">
            <v>44178</v>
          </cell>
          <cell r="U2">
            <v>7</v>
          </cell>
          <cell r="AA2" t="str">
            <v>D</v>
          </cell>
        </row>
        <row r="3">
          <cell r="A3" t="str">
            <v>Aarau</v>
          </cell>
          <cell r="H3">
            <v>1380</v>
          </cell>
          <cell r="L3" t="str">
            <v>JA, aber</v>
          </cell>
          <cell r="Q3" t="str">
            <v>Offen</v>
          </cell>
          <cell r="T3">
            <v>44179</v>
          </cell>
          <cell r="U3">
            <v>1</v>
          </cell>
          <cell r="AA3" t="str">
            <v>F</v>
          </cell>
        </row>
        <row r="4">
          <cell r="A4" t="str">
            <v>Aarau GB</v>
          </cell>
          <cell r="H4">
            <v>1780</v>
          </cell>
          <cell r="L4" t="str">
            <v>NEIN, Alternative</v>
          </cell>
          <cell r="Q4" t="str">
            <v>Konflikt</v>
          </cell>
          <cell r="T4">
            <v>44180</v>
          </cell>
          <cell r="U4">
            <v>2</v>
          </cell>
          <cell r="AA4" t="str">
            <v>I</v>
          </cell>
        </row>
        <row r="5">
          <cell r="A5" t="str">
            <v>Aarberg</v>
          </cell>
          <cell r="H5">
            <v>1790</v>
          </cell>
          <cell r="Q5" t="str">
            <v>Abgelehnt</v>
          </cell>
          <cell r="T5">
            <v>44181</v>
          </cell>
          <cell r="U5">
            <v>3</v>
          </cell>
        </row>
        <row r="6">
          <cell r="A6" t="str">
            <v>Aarburg-Oftringen</v>
          </cell>
          <cell r="H6">
            <v>1900</v>
          </cell>
          <cell r="T6">
            <v>44182</v>
          </cell>
          <cell r="U6">
            <v>4</v>
          </cell>
        </row>
        <row r="7">
          <cell r="A7" t="str">
            <v>Aathal</v>
          </cell>
          <cell r="H7">
            <v>1901</v>
          </cell>
          <cell r="Q7" t="str">
            <v>JFPL</v>
          </cell>
          <cell r="R7" t="str">
            <v xml:space="preserve">von </v>
          </cell>
          <cell r="S7" t="str">
            <v>bis</v>
          </cell>
          <cell r="T7">
            <v>44183</v>
          </cell>
          <cell r="U7">
            <v>5</v>
          </cell>
        </row>
        <row r="8">
          <cell r="A8" t="str">
            <v>Affoltern am Albis</v>
          </cell>
          <cell r="H8">
            <v>1902</v>
          </cell>
          <cell r="Q8">
            <v>2018</v>
          </cell>
          <cell r="R8">
            <v>43079</v>
          </cell>
          <cell r="S8">
            <v>43442</v>
          </cell>
          <cell r="T8">
            <v>44184</v>
          </cell>
          <cell r="U8">
            <v>6</v>
          </cell>
        </row>
        <row r="9">
          <cell r="A9" t="str">
            <v>Aigle</v>
          </cell>
          <cell r="H9">
            <v>1903</v>
          </cell>
          <cell r="Q9">
            <v>2019</v>
          </cell>
          <cell r="R9">
            <v>43443</v>
          </cell>
          <cell r="S9">
            <v>43813</v>
          </cell>
          <cell r="T9">
            <v>44185</v>
          </cell>
          <cell r="U9">
            <v>7</v>
          </cell>
        </row>
        <row r="10">
          <cell r="A10" t="str">
            <v>Airolo</v>
          </cell>
          <cell r="H10">
            <v>1904</v>
          </cell>
          <cell r="Q10">
            <v>2020</v>
          </cell>
          <cell r="R10">
            <v>43814</v>
          </cell>
          <cell r="S10">
            <v>44177</v>
          </cell>
          <cell r="T10">
            <v>44186</v>
          </cell>
          <cell r="U10">
            <v>1</v>
          </cell>
        </row>
        <row r="11">
          <cell r="A11" t="str">
            <v>Allaman</v>
          </cell>
          <cell r="H11">
            <v>1905</v>
          </cell>
          <cell r="Q11">
            <v>2021</v>
          </cell>
          <cell r="R11">
            <v>44178</v>
          </cell>
          <cell r="S11">
            <v>44541</v>
          </cell>
          <cell r="T11">
            <v>44187</v>
          </cell>
          <cell r="U11">
            <v>2</v>
          </cell>
        </row>
        <row r="12">
          <cell r="A12" t="str">
            <v>Altdorf UR</v>
          </cell>
          <cell r="H12">
            <v>1906</v>
          </cell>
          <cell r="Q12">
            <v>2022</v>
          </cell>
          <cell r="R12">
            <v>44542</v>
          </cell>
          <cell r="S12">
            <v>44905</v>
          </cell>
          <cell r="T12">
            <v>44188</v>
          </cell>
          <cell r="U12">
            <v>3</v>
          </cell>
        </row>
        <row r="13">
          <cell r="A13" t="str">
            <v>Altishausen</v>
          </cell>
          <cell r="H13">
            <v>1907</v>
          </cell>
          <cell r="Q13">
            <v>2023</v>
          </cell>
          <cell r="R13">
            <v>44906</v>
          </cell>
          <cell r="S13">
            <v>45269</v>
          </cell>
          <cell r="T13">
            <v>44189</v>
          </cell>
          <cell r="U13">
            <v>4</v>
          </cell>
        </row>
        <row r="14">
          <cell r="A14" t="str">
            <v>Altnau</v>
          </cell>
          <cell r="H14">
            <v>1908</v>
          </cell>
          <cell r="Q14">
            <v>2024</v>
          </cell>
          <cell r="R14">
            <v>45270</v>
          </cell>
          <cell r="S14">
            <v>45640</v>
          </cell>
          <cell r="T14">
            <v>44190</v>
          </cell>
          <cell r="U14">
            <v>5</v>
          </cell>
        </row>
        <row r="15">
          <cell r="A15" t="str">
            <v>Altstätten SG</v>
          </cell>
          <cell r="H15">
            <v>2200</v>
          </cell>
          <cell r="Q15">
            <v>2025</v>
          </cell>
          <cell r="R15">
            <v>45641</v>
          </cell>
          <cell r="S15">
            <v>46004</v>
          </cell>
          <cell r="T15">
            <v>44191</v>
          </cell>
          <cell r="U15">
            <v>6</v>
          </cell>
        </row>
        <row r="16">
          <cell r="A16" t="str">
            <v>Ambrì-Piotta</v>
          </cell>
          <cell r="H16">
            <v>2300</v>
          </cell>
          <cell r="T16">
            <v>44192</v>
          </cell>
          <cell r="U16">
            <v>7</v>
          </cell>
        </row>
        <row r="17">
          <cell r="A17" t="str">
            <v>Amsteg-Silenen</v>
          </cell>
          <cell r="H17">
            <v>2400</v>
          </cell>
          <cell r="T17">
            <v>44193</v>
          </cell>
          <cell r="U17">
            <v>1</v>
          </cell>
        </row>
        <row r="18">
          <cell r="A18" t="str">
            <v>Arbon</v>
          </cell>
          <cell r="H18">
            <v>2500</v>
          </cell>
          <cell r="T18">
            <v>44194</v>
          </cell>
          <cell r="U18">
            <v>2</v>
          </cell>
        </row>
        <row r="19">
          <cell r="A19" t="str">
            <v>Arch</v>
          </cell>
          <cell r="H19">
            <v>2600</v>
          </cell>
          <cell r="T19">
            <v>44195</v>
          </cell>
          <cell r="U19">
            <v>3</v>
          </cell>
        </row>
        <row r="20">
          <cell r="A20" t="str">
            <v>Ardon</v>
          </cell>
          <cell r="H20">
            <v>2601</v>
          </cell>
          <cell r="T20">
            <v>44196</v>
          </cell>
          <cell r="U20">
            <v>4</v>
          </cell>
        </row>
        <row r="21">
          <cell r="A21" t="str">
            <v>Arnegg</v>
          </cell>
          <cell r="H21">
            <v>2602</v>
          </cell>
          <cell r="T21">
            <v>44197</v>
          </cell>
          <cell r="U21">
            <v>5</v>
          </cell>
        </row>
        <row r="22">
          <cell r="A22" t="str">
            <v>Arth-Goldau</v>
          </cell>
          <cell r="H22">
            <v>2650</v>
          </cell>
          <cell r="T22">
            <v>44198</v>
          </cell>
          <cell r="U22">
            <v>6</v>
          </cell>
        </row>
        <row r="23">
          <cell r="A23" t="str">
            <v>Au ZH</v>
          </cell>
          <cell r="H23">
            <v>2750</v>
          </cell>
          <cell r="T23">
            <v>44199</v>
          </cell>
          <cell r="U23">
            <v>7</v>
          </cell>
        </row>
        <row r="24">
          <cell r="A24" t="str">
            <v>Avenches</v>
          </cell>
          <cell r="H24">
            <v>2751</v>
          </cell>
          <cell r="T24">
            <v>44200</v>
          </cell>
          <cell r="U24">
            <v>1</v>
          </cell>
        </row>
        <row r="25">
          <cell r="A25" t="str">
            <v>Baar</v>
          </cell>
          <cell r="H25">
            <v>2800</v>
          </cell>
          <cell r="T25">
            <v>44201</v>
          </cell>
          <cell r="U25">
            <v>2</v>
          </cell>
        </row>
        <row r="26">
          <cell r="A26" t="str">
            <v>Baar Lindenpark</v>
          </cell>
          <cell r="H26">
            <v>2850</v>
          </cell>
          <cell r="T26">
            <v>44202</v>
          </cell>
          <cell r="U26">
            <v>3</v>
          </cell>
        </row>
        <row r="27">
          <cell r="A27" t="str">
            <v>Bad Ragaz</v>
          </cell>
          <cell r="H27">
            <v>2851</v>
          </cell>
          <cell r="T27">
            <v>44203</v>
          </cell>
          <cell r="U27">
            <v>4</v>
          </cell>
        </row>
        <row r="28">
          <cell r="A28" t="str">
            <v>Baden</v>
          </cell>
          <cell r="H28">
            <v>2900</v>
          </cell>
          <cell r="T28">
            <v>44204</v>
          </cell>
          <cell r="U28">
            <v>5</v>
          </cell>
        </row>
        <row r="29">
          <cell r="A29" t="str">
            <v>Baldegg</v>
          </cell>
          <cell r="H29">
            <v>2950</v>
          </cell>
          <cell r="T29">
            <v>44205</v>
          </cell>
          <cell r="U29">
            <v>6</v>
          </cell>
        </row>
        <row r="30">
          <cell r="A30" t="str">
            <v>Balerna</v>
          </cell>
          <cell r="H30">
            <v>3000</v>
          </cell>
          <cell r="T30">
            <v>44206</v>
          </cell>
          <cell r="U30">
            <v>7</v>
          </cell>
        </row>
        <row r="31">
          <cell r="A31" t="str">
            <v>Bäretswil</v>
          </cell>
          <cell r="H31">
            <v>3200</v>
          </cell>
          <cell r="T31">
            <v>44207</v>
          </cell>
          <cell r="U31">
            <v>1</v>
          </cell>
        </row>
        <row r="32">
          <cell r="A32" t="str">
            <v>Basel Kleinhüningen Hafen</v>
          </cell>
          <cell r="H32">
            <v>3210</v>
          </cell>
          <cell r="T32">
            <v>44208</v>
          </cell>
          <cell r="U32">
            <v>2</v>
          </cell>
        </row>
        <row r="33">
          <cell r="A33" t="str">
            <v>Basel SBB</v>
          </cell>
          <cell r="H33">
            <v>3220</v>
          </cell>
          <cell r="T33">
            <v>44209</v>
          </cell>
          <cell r="U33">
            <v>3</v>
          </cell>
        </row>
        <row r="34">
          <cell r="A34" t="str">
            <v>Basel SBB GB</v>
          </cell>
          <cell r="H34">
            <v>3400</v>
          </cell>
          <cell r="T34">
            <v>44210</v>
          </cell>
          <cell r="U34">
            <v>4</v>
          </cell>
        </row>
        <row r="35">
          <cell r="A35" t="str">
            <v>Basel SBB Gleise 30-35</v>
          </cell>
          <cell r="H35">
            <v>3410</v>
          </cell>
          <cell r="T35">
            <v>44211</v>
          </cell>
          <cell r="U35">
            <v>5</v>
          </cell>
        </row>
        <row r="36">
          <cell r="A36" t="str">
            <v>Basel SBB RB Generell</v>
          </cell>
          <cell r="H36">
            <v>3420</v>
          </cell>
          <cell r="T36">
            <v>44212</v>
          </cell>
          <cell r="U36">
            <v>6</v>
          </cell>
        </row>
        <row r="37">
          <cell r="A37" t="str">
            <v>Basel SBB RB Gr A</v>
          </cell>
          <cell r="H37">
            <v>3421</v>
          </cell>
          <cell r="T37">
            <v>44213</v>
          </cell>
          <cell r="U37">
            <v>7</v>
          </cell>
        </row>
        <row r="38">
          <cell r="A38" t="str">
            <v>Basel SBB RB Gr B</v>
          </cell>
          <cell r="H38">
            <v>3500</v>
          </cell>
          <cell r="T38">
            <v>44214</v>
          </cell>
          <cell r="U38">
            <v>1</v>
          </cell>
        </row>
        <row r="39">
          <cell r="A39" t="str">
            <v>Basel SBB RB Gr D</v>
          </cell>
          <cell r="H39">
            <v>3510</v>
          </cell>
          <cell r="T39">
            <v>44215</v>
          </cell>
          <cell r="U39">
            <v>2</v>
          </cell>
        </row>
        <row r="40">
          <cell r="A40" t="str">
            <v>Basel SBB RB Gr E</v>
          </cell>
          <cell r="H40">
            <v>3520</v>
          </cell>
          <cell r="T40">
            <v>44216</v>
          </cell>
          <cell r="U40">
            <v>3</v>
          </cell>
        </row>
        <row r="41">
          <cell r="A41" t="str">
            <v>Basel SBB RB Gr F</v>
          </cell>
          <cell r="H41">
            <v>3530</v>
          </cell>
          <cell r="T41">
            <v>44217</v>
          </cell>
          <cell r="U41">
            <v>4</v>
          </cell>
        </row>
        <row r="42">
          <cell r="A42" t="str">
            <v>Basel SBB RB Gr G</v>
          </cell>
          <cell r="H42">
            <v>3540</v>
          </cell>
          <cell r="T42">
            <v>44218</v>
          </cell>
          <cell r="U42">
            <v>5</v>
          </cell>
        </row>
        <row r="43">
          <cell r="A43" t="str">
            <v>Basel SBB RB Gr J</v>
          </cell>
          <cell r="H43">
            <v>3550</v>
          </cell>
          <cell r="T43">
            <v>44219</v>
          </cell>
          <cell r="U43">
            <v>6</v>
          </cell>
        </row>
        <row r="44">
          <cell r="A44" t="str">
            <v>Basel SBB RB Gr T</v>
          </cell>
          <cell r="H44">
            <v>4000</v>
          </cell>
          <cell r="T44">
            <v>44220</v>
          </cell>
          <cell r="U44">
            <v>7</v>
          </cell>
        </row>
        <row r="45">
          <cell r="A45" t="str">
            <v>Basel SBB RB Süd</v>
          </cell>
          <cell r="H45">
            <v>4010</v>
          </cell>
          <cell r="T45">
            <v>44221</v>
          </cell>
          <cell r="U45">
            <v>1</v>
          </cell>
        </row>
        <row r="46">
          <cell r="A46" t="str">
            <v>Basel St. Johann</v>
          </cell>
          <cell r="H46">
            <v>4011</v>
          </cell>
          <cell r="T46">
            <v>44222</v>
          </cell>
          <cell r="U46">
            <v>2</v>
          </cell>
        </row>
        <row r="47">
          <cell r="A47" t="str">
            <v>Bassersdorf</v>
          </cell>
          <cell r="H47">
            <v>4015</v>
          </cell>
          <cell r="T47">
            <v>44223</v>
          </cell>
          <cell r="U47">
            <v>3</v>
          </cell>
        </row>
        <row r="48">
          <cell r="A48" t="str">
            <v>Bauma</v>
          </cell>
          <cell r="H48">
            <v>4020</v>
          </cell>
          <cell r="T48">
            <v>44224</v>
          </cell>
          <cell r="U48">
            <v>4</v>
          </cell>
        </row>
        <row r="49">
          <cell r="A49" t="str">
            <v>Bazenheid</v>
          </cell>
          <cell r="H49">
            <v>4021</v>
          </cell>
          <cell r="T49">
            <v>44225</v>
          </cell>
          <cell r="U49">
            <v>5</v>
          </cell>
        </row>
        <row r="50">
          <cell r="A50" t="str">
            <v>Beinwil am See</v>
          </cell>
          <cell r="H50">
            <v>4025</v>
          </cell>
          <cell r="T50">
            <v>44226</v>
          </cell>
          <cell r="U50">
            <v>6</v>
          </cell>
        </row>
        <row r="51">
          <cell r="A51" t="str">
            <v>Bellach Industrie</v>
          </cell>
          <cell r="H51">
            <v>4026</v>
          </cell>
          <cell r="T51">
            <v>44227</v>
          </cell>
          <cell r="U51">
            <v>7</v>
          </cell>
        </row>
        <row r="52">
          <cell r="A52" t="str">
            <v>Bellach Industrie</v>
          </cell>
          <cell r="H52">
            <v>4030</v>
          </cell>
          <cell r="T52">
            <v>44228</v>
          </cell>
          <cell r="U52">
            <v>1</v>
          </cell>
        </row>
        <row r="53">
          <cell r="A53" t="str">
            <v>Bellinzona</v>
          </cell>
          <cell r="H53">
            <v>4031</v>
          </cell>
          <cell r="T53">
            <v>44229</v>
          </cell>
          <cell r="U53">
            <v>2</v>
          </cell>
        </row>
        <row r="54">
          <cell r="A54" t="str">
            <v>Bellinzona San Paolo</v>
          </cell>
          <cell r="H54">
            <v>4035</v>
          </cell>
          <cell r="T54">
            <v>44230</v>
          </cell>
          <cell r="U54">
            <v>3</v>
          </cell>
        </row>
        <row r="55">
          <cell r="A55" t="str">
            <v>Belp</v>
          </cell>
          <cell r="H55">
            <v>4036</v>
          </cell>
          <cell r="T55">
            <v>44231</v>
          </cell>
          <cell r="U55">
            <v>4</v>
          </cell>
        </row>
        <row r="56">
          <cell r="A56" t="str">
            <v>Berlingen</v>
          </cell>
          <cell r="H56">
            <v>4040</v>
          </cell>
          <cell r="T56">
            <v>44232</v>
          </cell>
          <cell r="U56">
            <v>5</v>
          </cell>
        </row>
        <row r="57">
          <cell r="A57" t="str">
            <v>Bern</v>
          </cell>
          <cell r="H57">
            <v>4041</v>
          </cell>
          <cell r="T57">
            <v>44233</v>
          </cell>
          <cell r="U57">
            <v>6</v>
          </cell>
        </row>
        <row r="58">
          <cell r="A58" t="str">
            <v>Bern Bümpliz Nord</v>
          </cell>
          <cell r="H58">
            <v>4080</v>
          </cell>
          <cell r="T58">
            <v>44234</v>
          </cell>
          <cell r="U58">
            <v>7</v>
          </cell>
        </row>
        <row r="59">
          <cell r="A59" t="str">
            <v>Bern Bümpliz Süd</v>
          </cell>
          <cell r="H59">
            <v>4081</v>
          </cell>
          <cell r="T59">
            <v>44235</v>
          </cell>
          <cell r="U59">
            <v>1</v>
          </cell>
        </row>
        <row r="60">
          <cell r="A60" t="str">
            <v>Bern Holligen Depot</v>
          </cell>
          <cell r="H60">
            <v>4085</v>
          </cell>
          <cell r="T60">
            <v>44236</v>
          </cell>
          <cell r="U60">
            <v>2</v>
          </cell>
        </row>
        <row r="61">
          <cell r="A61" t="str">
            <v>Bern JKLM</v>
          </cell>
          <cell r="H61">
            <v>4086</v>
          </cell>
          <cell r="T61">
            <v>44237</v>
          </cell>
          <cell r="U61">
            <v>3</v>
          </cell>
        </row>
        <row r="62">
          <cell r="A62" t="str">
            <v>Bern Weyermannshaus</v>
          </cell>
          <cell r="H62">
            <v>4087</v>
          </cell>
          <cell r="T62">
            <v>44238</v>
          </cell>
          <cell r="U62">
            <v>4</v>
          </cell>
        </row>
        <row r="63">
          <cell r="A63" t="str">
            <v>Bern Wylerfeld</v>
          </cell>
          <cell r="H63">
            <v>4090</v>
          </cell>
          <cell r="T63">
            <v>44239</v>
          </cell>
          <cell r="U63">
            <v>5</v>
          </cell>
        </row>
        <row r="64">
          <cell r="A64" t="str">
            <v>Bettwiesen</v>
          </cell>
          <cell r="H64">
            <v>4100</v>
          </cell>
          <cell r="T64">
            <v>44240</v>
          </cell>
          <cell r="U64">
            <v>6</v>
          </cell>
        </row>
        <row r="65">
          <cell r="A65" t="str">
            <v>Bex</v>
          </cell>
          <cell r="H65">
            <v>4101</v>
          </cell>
          <cell r="T65">
            <v>44241</v>
          </cell>
          <cell r="U65">
            <v>7</v>
          </cell>
        </row>
        <row r="66">
          <cell r="A66" t="str">
            <v>Biasca</v>
          </cell>
          <cell r="H66">
            <v>4106</v>
          </cell>
          <cell r="T66">
            <v>44242</v>
          </cell>
          <cell r="U66">
            <v>1</v>
          </cell>
        </row>
        <row r="67">
          <cell r="A67" t="str">
            <v>Biberbrugg</v>
          </cell>
          <cell r="H67">
            <v>4107</v>
          </cell>
          <cell r="T67">
            <v>44243</v>
          </cell>
          <cell r="U67">
            <v>2</v>
          </cell>
        </row>
        <row r="68">
          <cell r="A68" t="str">
            <v>Biberist BLS</v>
          </cell>
          <cell r="H68">
            <v>4110</v>
          </cell>
          <cell r="T68">
            <v>44244</v>
          </cell>
          <cell r="U68">
            <v>3</v>
          </cell>
        </row>
        <row r="69">
          <cell r="A69" t="str">
            <v>Biel/Bienne</v>
          </cell>
          <cell r="H69">
            <v>4119</v>
          </cell>
          <cell r="T69">
            <v>44245</v>
          </cell>
          <cell r="U69">
            <v>4</v>
          </cell>
        </row>
        <row r="70">
          <cell r="A70" t="str">
            <v>Biel/Bienne RB</v>
          </cell>
          <cell r="H70">
            <v>4120</v>
          </cell>
          <cell r="T70">
            <v>44246</v>
          </cell>
          <cell r="U70">
            <v>5</v>
          </cell>
        </row>
        <row r="71">
          <cell r="A71" t="str">
            <v>Bilten</v>
          </cell>
          <cell r="H71">
            <v>4121</v>
          </cell>
          <cell r="T71">
            <v>44247</v>
          </cell>
          <cell r="U71">
            <v>6</v>
          </cell>
        </row>
        <row r="72">
          <cell r="A72" t="str">
            <v>Birmensdorf Industrie</v>
          </cell>
          <cell r="H72">
            <v>4122</v>
          </cell>
          <cell r="T72">
            <v>44248</v>
          </cell>
          <cell r="U72">
            <v>7</v>
          </cell>
        </row>
        <row r="73">
          <cell r="A73" t="str">
            <v>Birmensdorf ZH</v>
          </cell>
          <cell r="H73">
            <v>4123</v>
          </cell>
          <cell r="T73">
            <v>44249</v>
          </cell>
          <cell r="U73">
            <v>1</v>
          </cell>
        </row>
        <row r="74">
          <cell r="A74" t="str">
            <v>Birsfelden Hafen</v>
          </cell>
          <cell r="H74">
            <v>4130</v>
          </cell>
          <cell r="T74">
            <v>44250</v>
          </cell>
          <cell r="U74">
            <v>2</v>
          </cell>
        </row>
        <row r="75">
          <cell r="A75" t="str">
            <v>Bischofszell Nord</v>
          </cell>
          <cell r="H75">
            <v>4139</v>
          </cell>
          <cell r="T75">
            <v>44251</v>
          </cell>
          <cell r="U75">
            <v>3</v>
          </cell>
        </row>
        <row r="76">
          <cell r="A76" t="str">
            <v>Bodio</v>
          </cell>
          <cell r="H76">
            <v>4150</v>
          </cell>
          <cell r="T76">
            <v>44252</v>
          </cell>
          <cell r="U76">
            <v>4</v>
          </cell>
        </row>
        <row r="77">
          <cell r="A77" t="str">
            <v>Boncourt</v>
          </cell>
          <cell r="H77">
            <v>4160</v>
          </cell>
          <cell r="T77">
            <v>44253</v>
          </cell>
          <cell r="U77">
            <v>5</v>
          </cell>
        </row>
        <row r="78">
          <cell r="A78" t="str">
            <v>Bonstetten-Wettswil</v>
          </cell>
          <cell r="H78">
            <v>4170</v>
          </cell>
          <cell r="T78">
            <v>44254</v>
          </cell>
          <cell r="U78">
            <v>6</v>
          </cell>
        </row>
        <row r="79">
          <cell r="A79" t="str">
            <v>Bouveret</v>
          </cell>
          <cell r="H79">
            <v>4180</v>
          </cell>
          <cell r="T79">
            <v>44255</v>
          </cell>
          <cell r="U79">
            <v>7</v>
          </cell>
        </row>
        <row r="80">
          <cell r="A80" t="str">
            <v>Brenzikofen</v>
          </cell>
          <cell r="H80">
            <v>4181</v>
          </cell>
          <cell r="T80">
            <v>44256</v>
          </cell>
          <cell r="U80">
            <v>1</v>
          </cell>
        </row>
        <row r="81">
          <cell r="A81" t="str">
            <v>Brig</v>
          </cell>
          <cell r="H81">
            <v>4185</v>
          </cell>
          <cell r="T81">
            <v>44257</v>
          </cell>
          <cell r="U81">
            <v>2</v>
          </cell>
        </row>
        <row r="82">
          <cell r="A82" t="str">
            <v>Brig RB</v>
          </cell>
          <cell r="H82">
            <v>4190</v>
          </cell>
          <cell r="T82">
            <v>44258</v>
          </cell>
          <cell r="U82">
            <v>3</v>
          </cell>
        </row>
        <row r="83">
          <cell r="A83" t="str">
            <v>Brittnau-Wikon</v>
          </cell>
          <cell r="H83">
            <v>4195</v>
          </cell>
          <cell r="T83">
            <v>44259</v>
          </cell>
          <cell r="U83">
            <v>4</v>
          </cell>
        </row>
        <row r="84">
          <cell r="A84" t="str">
            <v>Bronschhofen</v>
          </cell>
          <cell r="H84">
            <v>5000</v>
          </cell>
          <cell r="T84">
            <v>44260</v>
          </cell>
          <cell r="U84">
            <v>5</v>
          </cell>
        </row>
        <row r="85">
          <cell r="A85" t="str">
            <v>Bronschhofen AMP</v>
          </cell>
          <cell r="H85">
            <v>5001</v>
          </cell>
          <cell r="T85">
            <v>44261</v>
          </cell>
          <cell r="U85">
            <v>6</v>
          </cell>
        </row>
        <row r="86">
          <cell r="A86" t="str">
            <v>Brugg AG</v>
          </cell>
          <cell r="H86">
            <v>5002</v>
          </cell>
          <cell r="T86">
            <v>44262</v>
          </cell>
          <cell r="U86">
            <v>7</v>
          </cell>
        </row>
        <row r="87">
          <cell r="A87" t="str">
            <v>Brügg BE</v>
          </cell>
          <cell r="H87">
            <v>5003</v>
          </cell>
          <cell r="T87">
            <v>44263</v>
          </cell>
          <cell r="U87">
            <v>1</v>
          </cell>
        </row>
        <row r="88">
          <cell r="A88" t="str">
            <v>Brunnadern-Neckertal</v>
          </cell>
          <cell r="H88">
            <v>5011</v>
          </cell>
          <cell r="T88">
            <v>44264</v>
          </cell>
          <cell r="U88">
            <v>2</v>
          </cell>
        </row>
        <row r="89">
          <cell r="A89" t="str">
            <v>Brunnen</v>
          </cell>
          <cell r="H89">
            <v>5020</v>
          </cell>
          <cell r="T89">
            <v>44265</v>
          </cell>
          <cell r="U89">
            <v>3</v>
          </cell>
        </row>
        <row r="90">
          <cell r="A90" t="str">
            <v>Bubikon</v>
          </cell>
          <cell r="H90">
            <v>5021</v>
          </cell>
          <cell r="T90">
            <v>44266</v>
          </cell>
          <cell r="U90">
            <v>4</v>
          </cell>
        </row>
        <row r="91">
          <cell r="A91" t="str">
            <v>Buchs SG</v>
          </cell>
          <cell r="H91">
            <v>5022</v>
          </cell>
          <cell r="T91">
            <v>44267</v>
          </cell>
          <cell r="U91">
            <v>5</v>
          </cell>
        </row>
        <row r="92">
          <cell r="A92" t="str">
            <v>Buchs SG RB</v>
          </cell>
          <cell r="H92">
            <v>5023</v>
          </cell>
          <cell r="T92">
            <v>44268</v>
          </cell>
          <cell r="U92">
            <v>6</v>
          </cell>
        </row>
        <row r="93">
          <cell r="A93" t="str">
            <v>Buchs-Dällikon</v>
          </cell>
          <cell r="H93">
            <v>5024</v>
          </cell>
          <cell r="T93">
            <v>44269</v>
          </cell>
          <cell r="U93">
            <v>7</v>
          </cell>
        </row>
        <row r="94">
          <cell r="A94" t="str">
            <v>Bülach</v>
          </cell>
          <cell r="H94">
            <v>5025</v>
          </cell>
          <cell r="T94">
            <v>44270</v>
          </cell>
          <cell r="U94">
            <v>1</v>
          </cell>
        </row>
        <row r="95">
          <cell r="A95" t="str">
            <v>Büren an der Aare</v>
          </cell>
          <cell r="H95">
            <v>5026</v>
          </cell>
          <cell r="T95">
            <v>44271</v>
          </cell>
          <cell r="U95">
            <v>2</v>
          </cell>
        </row>
        <row r="96">
          <cell r="A96" t="str">
            <v>Burgdorf</v>
          </cell>
          <cell r="H96">
            <v>5027</v>
          </cell>
          <cell r="T96">
            <v>44272</v>
          </cell>
          <cell r="U96">
            <v>3</v>
          </cell>
        </row>
        <row r="97">
          <cell r="A97" t="str">
            <v>Bürglen TG</v>
          </cell>
          <cell r="H97">
            <v>5028</v>
          </cell>
          <cell r="T97">
            <v>44273</v>
          </cell>
          <cell r="U97">
            <v>4</v>
          </cell>
        </row>
        <row r="98">
          <cell r="A98" t="str">
            <v>Bussigny</v>
          </cell>
          <cell r="H98">
            <v>5030</v>
          </cell>
          <cell r="T98">
            <v>44274</v>
          </cell>
          <cell r="U98">
            <v>5</v>
          </cell>
        </row>
        <row r="99">
          <cell r="A99" t="str">
            <v>Busswil BE</v>
          </cell>
          <cell r="H99">
            <v>5031</v>
          </cell>
          <cell r="T99">
            <v>44275</v>
          </cell>
          <cell r="U99">
            <v>6</v>
          </cell>
        </row>
        <row r="100">
          <cell r="A100" t="str">
            <v>Cadenazzo</v>
          </cell>
          <cell r="H100">
            <v>5032</v>
          </cell>
          <cell r="T100">
            <v>44276</v>
          </cell>
          <cell r="U100">
            <v>7</v>
          </cell>
        </row>
        <row r="101">
          <cell r="A101" t="str">
            <v>Capolago-Riva S. Vitale</v>
          </cell>
          <cell r="H101">
            <v>5033</v>
          </cell>
          <cell r="T101">
            <v>44277</v>
          </cell>
          <cell r="U101">
            <v>1</v>
          </cell>
        </row>
        <row r="102">
          <cell r="A102" t="str">
            <v>Castione Impianto d'inversione</v>
          </cell>
          <cell r="H102">
            <v>5040</v>
          </cell>
          <cell r="T102">
            <v>44278</v>
          </cell>
          <cell r="U102">
            <v>2</v>
          </cell>
        </row>
        <row r="103">
          <cell r="A103" t="str">
            <v>Castione-Arbedo</v>
          </cell>
          <cell r="H103">
            <v>5041</v>
          </cell>
          <cell r="T103">
            <v>44279</v>
          </cell>
          <cell r="U103">
            <v>3</v>
          </cell>
        </row>
        <row r="104">
          <cell r="A104" t="str">
            <v>Cham</v>
          </cell>
          <cell r="H104">
            <v>5042</v>
          </cell>
          <cell r="T104">
            <v>44280</v>
          </cell>
          <cell r="U104">
            <v>4</v>
          </cell>
        </row>
        <row r="105">
          <cell r="A105" t="str">
            <v>Charrat-Fully</v>
          </cell>
          <cell r="H105">
            <v>5043</v>
          </cell>
          <cell r="T105">
            <v>44281</v>
          </cell>
          <cell r="U105">
            <v>5</v>
          </cell>
        </row>
        <row r="106">
          <cell r="A106" t="str">
            <v>Châteauneuf-Conthey</v>
          </cell>
          <cell r="H106">
            <v>5044</v>
          </cell>
          <cell r="T106">
            <v>44282</v>
          </cell>
          <cell r="U106">
            <v>6</v>
          </cell>
        </row>
        <row r="107">
          <cell r="A107" t="str">
            <v>Châtillens</v>
          </cell>
          <cell r="H107">
            <v>5045</v>
          </cell>
          <cell r="T107">
            <v>44283</v>
          </cell>
          <cell r="U107">
            <v>7</v>
          </cell>
        </row>
        <row r="108">
          <cell r="A108" t="str">
            <v>Chavornay</v>
          </cell>
          <cell r="H108">
            <v>5046</v>
          </cell>
          <cell r="T108">
            <v>44284</v>
          </cell>
          <cell r="U108">
            <v>1</v>
          </cell>
        </row>
        <row r="109">
          <cell r="A109" t="str">
            <v>Chénens</v>
          </cell>
          <cell r="H109">
            <v>5047</v>
          </cell>
          <cell r="T109">
            <v>44285</v>
          </cell>
          <cell r="U109">
            <v>2</v>
          </cell>
        </row>
        <row r="110">
          <cell r="A110" t="str">
            <v>Chiasso</v>
          </cell>
          <cell r="H110">
            <v>5048</v>
          </cell>
          <cell r="T110">
            <v>44286</v>
          </cell>
          <cell r="U110">
            <v>3</v>
          </cell>
        </row>
        <row r="111">
          <cell r="A111" t="str">
            <v>Chiasso Smistamento</v>
          </cell>
          <cell r="H111">
            <v>5049</v>
          </cell>
          <cell r="T111">
            <v>44287</v>
          </cell>
          <cell r="U111">
            <v>4</v>
          </cell>
        </row>
        <row r="112">
          <cell r="A112" t="str">
            <v>Chiasso Smistamento Fascio U</v>
          </cell>
          <cell r="H112">
            <v>5050</v>
          </cell>
          <cell r="T112">
            <v>44288</v>
          </cell>
          <cell r="U112">
            <v>5</v>
          </cell>
        </row>
        <row r="113">
          <cell r="A113" t="str">
            <v>Chur</v>
          </cell>
          <cell r="H113">
            <v>5080</v>
          </cell>
          <cell r="T113">
            <v>44289</v>
          </cell>
          <cell r="U113">
            <v>6</v>
          </cell>
        </row>
        <row r="114">
          <cell r="A114" t="str">
            <v>Claro</v>
          </cell>
          <cell r="H114">
            <v>5081</v>
          </cell>
          <cell r="T114">
            <v>44290</v>
          </cell>
          <cell r="U114">
            <v>7</v>
          </cell>
        </row>
        <row r="115">
          <cell r="A115" t="str">
            <v>Colombier NE</v>
          </cell>
          <cell r="H115">
            <v>5082</v>
          </cell>
          <cell r="T115">
            <v>44291</v>
          </cell>
          <cell r="U115">
            <v>1</v>
          </cell>
        </row>
        <row r="116">
          <cell r="A116" t="str">
            <v>Corcelles-Nord</v>
          </cell>
          <cell r="H116">
            <v>5083</v>
          </cell>
          <cell r="T116">
            <v>44292</v>
          </cell>
          <cell r="U116">
            <v>2</v>
          </cell>
        </row>
        <row r="117">
          <cell r="A117" t="str">
            <v>Cornaux NE</v>
          </cell>
          <cell r="H117">
            <v>5084</v>
          </cell>
          <cell r="T117">
            <v>44293</v>
          </cell>
          <cell r="U117">
            <v>3</v>
          </cell>
        </row>
        <row r="118">
          <cell r="A118" t="str">
            <v>Cossonay</v>
          </cell>
          <cell r="H118">
            <v>5085</v>
          </cell>
          <cell r="T118">
            <v>44294</v>
          </cell>
          <cell r="U118">
            <v>4</v>
          </cell>
        </row>
        <row r="119">
          <cell r="A119" t="str">
            <v>Cottendart (embr)</v>
          </cell>
          <cell r="H119">
            <v>5086</v>
          </cell>
          <cell r="T119">
            <v>44295</v>
          </cell>
          <cell r="U119">
            <v>5</v>
          </cell>
        </row>
        <row r="120">
          <cell r="A120" t="str">
            <v>Courgenay</v>
          </cell>
          <cell r="H120">
            <v>5087</v>
          </cell>
          <cell r="T120">
            <v>44296</v>
          </cell>
          <cell r="U120">
            <v>6</v>
          </cell>
        </row>
        <row r="121">
          <cell r="A121" t="str">
            <v>Court</v>
          </cell>
          <cell r="H121">
            <v>5088</v>
          </cell>
          <cell r="T121">
            <v>44297</v>
          </cell>
          <cell r="U121">
            <v>7</v>
          </cell>
        </row>
        <row r="122">
          <cell r="A122" t="str">
            <v>Courtelary</v>
          </cell>
          <cell r="H122">
            <v>5089</v>
          </cell>
          <cell r="T122">
            <v>44298</v>
          </cell>
          <cell r="U122">
            <v>1</v>
          </cell>
        </row>
        <row r="123">
          <cell r="A123" t="str">
            <v>Courtemaîche</v>
          </cell>
          <cell r="H123">
            <v>5090</v>
          </cell>
          <cell r="T123">
            <v>44299</v>
          </cell>
          <cell r="U123">
            <v>2</v>
          </cell>
        </row>
        <row r="124">
          <cell r="A124" t="str">
            <v>Croy-Romainmôtier</v>
          </cell>
          <cell r="H124">
            <v>5091</v>
          </cell>
          <cell r="T124">
            <v>44300</v>
          </cell>
          <cell r="U124">
            <v>3</v>
          </cell>
        </row>
        <row r="125">
          <cell r="A125" t="str">
            <v>Cugy FR</v>
          </cell>
          <cell r="H125">
            <v>5092</v>
          </cell>
          <cell r="T125">
            <v>44301</v>
          </cell>
          <cell r="U125">
            <v>4</v>
          </cell>
        </row>
        <row r="126">
          <cell r="A126" t="str">
            <v>Cully</v>
          </cell>
          <cell r="H126">
            <v>5093</v>
          </cell>
          <cell r="T126">
            <v>44302</v>
          </cell>
          <cell r="U126">
            <v>5</v>
          </cell>
        </row>
        <row r="127">
          <cell r="A127" t="str">
            <v>Dagmersellen</v>
          </cell>
          <cell r="H127">
            <v>5094</v>
          </cell>
          <cell r="T127">
            <v>44303</v>
          </cell>
          <cell r="U127">
            <v>6</v>
          </cell>
        </row>
        <row r="128">
          <cell r="A128" t="str">
            <v>Daillens</v>
          </cell>
          <cell r="H128">
            <v>5095</v>
          </cell>
          <cell r="T128">
            <v>44304</v>
          </cell>
          <cell r="U128">
            <v>7</v>
          </cell>
        </row>
        <row r="129">
          <cell r="A129" t="str">
            <v>Däniken SO</v>
          </cell>
          <cell r="H129">
            <v>5096</v>
          </cell>
          <cell r="T129">
            <v>44305</v>
          </cell>
          <cell r="U129">
            <v>1</v>
          </cell>
        </row>
        <row r="130">
          <cell r="A130" t="str">
            <v>Däniken SO RB</v>
          </cell>
          <cell r="H130">
            <v>5097</v>
          </cell>
          <cell r="T130">
            <v>44306</v>
          </cell>
          <cell r="U130">
            <v>2</v>
          </cell>
        </row>
        <row r="131">
          <cell r="A131" t="str">
            <v>Degersheim</v>
          </cell>
          <cell r="H131">
            <v>5098</v>
          </cell>
          <cell r="T131">
            <v>44307</v>
          </cell>
          <cell r="U131">
            <v>3</v>
          </cell>
        </row>
        <row r="132">
          <cell r="A132" t="str">
            <v>Deitingen</v>
          </cell>
          <cell r="H132">
            <v>5099</v>
          </cell>
          <cell r="T132">
            <v>44308</v>
          </cell>
          <cell r="U132">
            <v>4</v>
          </cell>
        </row>
        <row r="133">
          <cell r="A133" t="str">
            <v>Delémont</v>
          </cell>
          <cell r="H133">
            <v>6000</v>
          </cell>
          <cell r="T133">
            <v>44309</v>
          </cell>
          <cell r="U133">
            <v>5</v>
          </cell>
        </row>
        <row r="134">
          <cell r="A134" t="str">
            <v>Dielsdorf</v>
          </cell>
          <cell r="H134">
            <v>6001</v>
          </cell>
          <cell r="T134">
            <v>44310</v>
          </cell>
          <cell r="U134">
            <v>6</v>
          </cell>
        </row>
        <row r="135">
          <cell r="A135" t="str">
            <v>Diessenhofen</v>
          </cell>
          <cell r="H135">
            <v>6002</v>
          </cell>
          <cell r="T135">
            <v>44311</v>
          </cell>
          <cell r="U135">
            <v>7</v>
          </cell>
        </row>
        <row r="136">
          <cell r="A136" t="str">
            <v>Dietikon</v>
          </cell>
          <cell r="H136">
            <v>6003</v>
          </cell>
          <cell r="T136">
            <v>44312</v>
          </cell>
          <cell r="U136">
            <v>1</v>
          </cell>
        </row>
        <row r="137">
          <cell r="A137" t="str">
            <v>Domdidier</v>
          </cell>
          <cell r="H137">
            <v>6004</v>
          </cell>
          <cell r="T137">
            <v>44313</v>
          </cell>
          <cell r="U137">
            <v>2</v>
          </cell>
        </row>
        <row r="138">
          <cell r="A138" t="str">
            <v>Dottikon-Dintikon</v>
          </cell>
          <cell r="H138">
            <v>6005</v>
          </cell>
          <cell r="T138">
            <v>44314</v>
          </cell>
          <cell r="U138">
            <v>3</v>
          </cell>
        </row>
        <row r="139">
          <cell r="A139" t="str">
            <v>Dottikon-USA</v>
          </cell>
          <cell r="H139">
            <v>6010</v>
          </cell>
          <cell r="T139">
            <v>44315</v>
          </cell>
          <cell r="U139">
            <v>4</v>
          </cell>
        </row>
        <row r="140">
          <cell r="A140" t="str">
            <v>Dübendorf</v>
          </cell>
          <cell r="H140">
            <v>6040</v>
          </cell>
          <cell r="T140">
            <v>44316</v>
          </cell>
          <cell r="U140">
            <v>5</v>
          </cell>
        </row>
        <row r="141">
          <cell r="A141" t="str">
            <v>Düdingen</v>
          </cell>
          <cell r="H141">
            <v>6100</v>
          </cell>
          <cell r="T141">
            <v>44317</v>
          </cell>
          <cell r="U141">
            <v>6</v>
          </cell>
        </row>
        <row r="142">
          <cell r="A142" t="str">
            <v>Ebikon</v>
          </cell>
          <cell r="H142">
            <v>6110</v>
          </cell>
          <cell r="T142">
            <v>44318</v>
          </cell>
          <cell r="U142">
            <v>7</v>
          </cell>
        </row>
        <row r="143">
          <cell r="A143" t="str">
            <v>Ebnat-Kappel</v>
          </cell>
          <cell r="H143">
            <v>6120</v>
          </cell>
          <cell r="T143">
            <v>44319</v>
          </cell>
          <cell r="U143">
            <v>1</v>
          </cell>
        </row>
        <row r="144">
          <cell r="A144" t="str">
            <v>Eclépens</v>
          </cell>
          <cell r="H144">
            <v>6200</v>
          </cell>
          <cell r="T144">
            <v>44320</v>
          </cell>
          <cell r="U144">
            <v>2</v>
          </cell>
        </row>
        <row r="145">
          <cell r="A145" t="str">
            <v>Eclépens sud</v>
          </cell>
          <cell r="H145">
            <v>6201</v>
          </cell>
          <cell r="T145">
            <v>44321</v>
          </cell>
          <cell r="U145">
            <v>3</v>
          </cell>
        </row>
        <row r="146">
          <cell r="A146" t="str">
            <v>Effingen</v>
          </cell>
          <cell r="H146">
            <v>6205</v>
          </cell>
          <cell r="T146">
            <v>44322</v>
          </cell>
          <cell r="U146">
            <v>4</v>
          </cell>
        </row>
        <row r="147">
          <cell r="A147" t="str">
            <v>Effretikon</v>
          </cell>
          <cell r="H147">
            <v>6208</v>
          </cell>
          <cell r="T147">
            <v>44323</v>
          </cell>
          <cell r="U147">
            <v>5</v>
          </cell>
        </row>
        <row r="148">
          <cell r="A148" t="str">
            <v>Egerkingen</v>
          </cell>
          <cell r="H148">
            <v>6209</v>
          </cell>
          <cell r="T148">
            <v>44324</v>
          </cell>
          <cell r="U148">
            <v>6</v>
          </cell>
        </row>
        <row r="149">
          <cell r="A149" t="str">
            <v>Eglisau</v>
          </cell>
          <cell r="H149">
            <v>6210</v>
          </cell>
          <cell r="T149">
            <v>44325</v>
          </cell>
          <cell r="U149">
            <v>7</v>
          </cell>
        </row>
        <row r="150">
          <cell r="A150" t="str">
            <v>Eichwald</v>
          </cell>
          <cell r="H150">
            <v>6300</v>
          </cell>
          <cell r="T150">
            <v>44326</v>
          </cell>
          <cell r="U150">
            <v>1</v>
          </cell>
        </row>
        <row r="151">
          <cell r="A151" t="str">
            <v>Einsiedeln</v>
          </cell>
          <cell r="H151">
            <v>6301</v>
          </cell>
          <cell r="T151">
            <v>44327</v>
          </cell>
          <cell r="U151">
            <v>2</v>
          </cell>
        </row>
        <row r="152">
          <cell r="A152" t="str">
            <v>Elgg</v>
          </cell>
          <cell r="H152">
            <v>6302</v>
          </cell>
          <cell r="T152">
            <v>44327</v>
          </cell>
          <cell r="U152">
            <v>2</v>
          </cell>
        </row>
        <row r="153">
          <cell r="A153" t="str">
            <v>Embrach-Rorbas</v>
          </cell>
          <cell r="H153">
            <v>6310</v>
          </cell>
          <cell r="T153">
            <v>44328</v>
          </cell>
          <cell r="U153">
            <v>3</v>
          </cell>
        </row>
        <row r="154">
          <cell r="A154" t="str">
            <v>Emmenbrücke</v>
          </cell>
          <cell r="H154">
            <v>6450</v>
          </cell>
          <cell r="T154">
            <v>44329</v>
          </cell>
          <cell r="U154">
            <v>4</v>
          </cell>
        </row>
        <row r="155">
          <cell r="A155" t="str">
            <v>Emmenmatt</v>
          </cell>
          <cell r="H155">
            <v>6451</v>
          </cell>
          <cell r="T155">
            <v>44330</v>
          </cell>
          <cell r="U155">
            <v>5</v>
          </cell>
        </row>
        <row r="156">
          <cell r="A156" t="str">
            <v>Entlebuch</v>
          </cell>
          <cell r="H156">
            <v>6500</v>
          </cell>
          <cell r="T156">
            <v>44331</v>
          </cell>
          <cell r="U156">
            <v>6</v>
          </cell>
        </row>
        <row r="157">
          <cell r="A157" t="str">
            <v>Ependes VD</v>
          </cell>
          <cell r="H157">
            <v>6600</v>
          </cell>
          <cell r="T157">
            <v>44332</v>
          </cell>
          <cell r="U157">
            <v>7</v>
          </cell>
        </row>
        <row r="158">
          <cell r="A158" t="str">
            <v>Erlenbach im Simmental</v>
          </cell>
          <cell r="H158">
            <v>6700</v>
          </cell>
          <cell r="T158">
            <v>44333</v>
          </cell>
          <cell r="U158">
            <v>1</v>
          </cell>
        </row>
        <row r="159">
          <cell r="A159" t="str">
            <v>Ermatingen</v>
          </cell>
          <cell r="H159">
            <v>6701</v>
          </cell>
          <cell r="T159">
            <v>44334</v>
          </cell>
          <cell r="U159">
            <v>2</v>
          </cell>
        </row>
        <row r="160">
          <cell r="A160" t="str">
            <v>Erstfeld</v>
          </cell>
          <cell r="H160">
            <v>6702</v>
          </cell>
          <cell r="T160">
            <v>44335</v>
          </cell>
          <cell r="U160">
            <v>3</v>
          </cell>
        </row>
        <row r="161">
          <cell r="A161" t="str">
            <v>Eschenz</v>
          </cell>
          <cell r="H161">
            <v>6703</v>
          </cell>
          <cell r="T161">
            <v>44336</v>
          </cell>
          <cell r="U161">
            <v>4</v>
          </cell>
        </row>
        <row r="162">
          <cell r="A162" t="str">
            <v>Eschlikon TG</v>
          </cell>
          <cell r="H162">
            <v>6730</v>
          </cell>
          <cell r="T162">
            <v>44337</v>
          </cell>
          <cell r="U162">
            <v>5</v>
          </cell>
        </row>
        <row r="163">
          <cell r="A163" t="str">
            <v>Escholzmatt</v>
          </cell>
          <cell r="H163">
            <v>6731</v>
          </cell>
          <cell r="T163">
            <v>44338</v>
          </cell>
          <cell r="U163">
            <v>6</v>
          </cell>
        </row>
        <row r="164">
          <cell r="A164" t="str">
            <v>Estavayer-le-Lac</v>
          </cell>
          <cell r="H164">
            <v>6732</v>
          </cell>
          <cell r="T164">
            <v>44339</v>
          </cell>
          <cell r="U164">
            <v>7</v>
          </cell>
        </row>
        <row r="165">
          <cell r="A165" t="str">
            <v>Etzwilen</v>
          </cell>
          <cell r="H165">
            <v>6750</v>
          </cell>
          <cell r="T165">
            <v>44340</v>
          </cell>
          <cell r="U165">
            <v>1</v>
          </cell>
        </row>
        <row r="166">
          <cell r="A166" t="str">
            <v>Evionnaz</v>
          </cell>
          <cell r="H166">
            <v>6751</v>
          </cell>
          <cell r="T166">
            <v>44341</v>
          </cell>
          <cell r="U166">
            <v>2</v>
          </cell>
        </row>
        <row r="167">
          <cell r="A167" t="str">
            <v>Faido</v>
          </cell>
          <cell r="H167">
            <v>6752</v>
          </cell>
          <cell r="T167">
            <v>44342</v>
          </cell>
          <cell r="U167">
            <v>3</v>
          </cell>
        </row>
        <row r="168">
          <cell r="A168" t="str">
            <v>Fehraltorf</v>
          </cell>
          <cell r="H168">
            <v>6753</v>
          </cell>
          <cell r="T168">
            <v>44343</v>
          </cell>
          <cell r="U168">
            <v>4</v>
          </cell>
        </row>
        <row r="169">
          <cell r="A169" t="str">
            <v>Felben-Wellhausen</v>
          </cell>
          <cell r="H169">
            <v>6770</v>
          </cell>
          <cell r="T169">
            <v>44344</v>
          </cell>
          <cell r="U169">
            <v>5</v>
          </cell>
        </row>
        <row r="170">
          <cell r="A170" t="str">
            <v>Feldbach</v>
          </cell>
          <cell r="H170">
            <v>6780</v>
          </cell>
          <cell r="T170">
            <v>44345</v>
          </cell>
          <cell r="U170">
            <v>6</v>
          </cell>
        </row>
        <row r="171">
          <cell r="A171" t="str">
            <v>Felsenau</v>
          </cell>
          <cell r="H171">
            <v>6800</v>
          </cell>
          <cell r="T171">
            <v>44346</v>
          </cell>
          <cell r="U171">
            <v>7</v>
          </cell>
        </row>
        <row r="172">
          <cell r="A172" t="str">
            <v>Feuerthalen</v>
          </cell>
          <cell r="H172">
            <v>6801</v>
          </cell>
          <cell r="T172">
            <v>44347</v>
          </cell>
          <cell r="U172">
            <v>1</v>
          </cell>
        </row>
        <row r="173">
          <cell r="A173" t="str">
            <v>Flamatt</v>
          </cell>
          <cell r="H173">
            <v>6850</v>
          </cell>
          <cell r="T173">
            <v>44348</v>
          </cell>
          <cell r="U173">
            <v>2</v>
          </cell>
        </row>
        <row r="174">
          <cell r="A174" t="str">
            <v>Flamatt Dorf</v>
          </cell>
          <cell r="H174">
            <v>6900</v>
          </cell>
          <cell r="T174">
            <v>44349</v>
          </cell>
          <cell r="U174">
            <v>3</v>
          </cell>
        </row>
        <row r="175">
          <cell r="A175" t="str">
            <v>Flawil</v>
          </cell>
          <cell r="H175">
            <v>6901</v>
          </cell>
          <cell r="T175">
            <v>44350</v>
          </cell>
          <cell r="U175">
            <v>4</v>
          </cell>
        </row>
        <row r="176">
          <cell r="A176" t="str">
            <v>Flüelen</v>
          </cell>
          <cell r="H176">
            <v>7000</v>
          </cell>
          <cell r="T176">
            <v>44351</v>
          </cell>
          <cell r="U176">
            <v>5</v>
          </cell>
        </row>
        <row r="177">
          <cell r="A177" t="str">
            <v>Flums</v>
          </cell>
          <cell r="H177">
            <v>7001</v>
          </cell>
          <cell r="T177">
            <v>44352</v>
          </cell>
          <cell r="U177">
            <v>6</v>
          </cell>
        </row>
        <row r="178">
          <cell r="A178" t="str">
            <v>Frauenfeld</v>
          </cell>
          <cell r="H178">
            <v>7002</v>
          </cell>
          <cell r="T178">
            <v>44353</v>
          </cell>
          <cell r="U178">
            <v>7</v>
          </cell>
        </row>
        <row r="179">
          <cell r="A179" t="str">
            <v>Frenkendorf-Füllinsdorf</v>
          </cell>
          <cell r="H179">
            <v>7003</v>
          </cell>
          <cell r="T179">
            <v>44354</v>
          </cell>
          <cell r="U179">
            <v>1</v>
          </cell>
        </row>
        <row r="180">
          <cell r="A180" t="str">
            <v>Fribourg</v>
          </cell>
          <cell r="H180">
            <v>7004</v>
          </cell>
          <cell r="T180">
            <v>44355</v>
          </cell>
          <cell r="U180">
            <v>2</v>
          </cell>
        </row>
        <row r="181">
          <cell r="A181" t="str">
            <v>Frick</v>
          </cell>
          <cell r="H181">
            <v>7005</v>
          </cell>
          <cell r="T181">
            <v>44356</v>
          </cell>
          <cell r="U181">
            <v>3</v>
          </cell>
        </row>
        <row r="182">
          <cell r="A182" t="str">
            <v>Frutigen</v>
          </cell>
          <cell r="H182">
            <v>7006</v>
          </cell>
          <cell r="T182">
            <v>44357</v>
          </cell>
          <cell r="U182">
            <v>4</v>
          </cell>
        </row>
        <row r="183">
          <cell r="A183" t="str">
            <v>Full</v>
          </cell>
          <cell r="H183">
            <v>7007</v>
          </cell>
          <cell r="T183">
            <v>44358</v>
          </cell>
          <cell r="U183">
            <v>5</v>
          </cell>
        </row>
        <row r="184">
          <cell r="A184" t="str">
            <v>Gampel-Steg</v>
          </cell>
          <cell r="H184">
            <v>7008</v>
          </cell>
          <cell r="T184">
            <v>44359</v>
          </cell>
          <cell r="U184">
            <v>6</v>
          </cell>
        </row>
        <row r="185">
          <cell r="A185" t="str">
            <v>Gelterkinden</v>
          </cell>
          <cell r="H185">
            <v>7009</v>
          </cell>
          <cell r="T185">
            <v>44360</v>
          </cell>
          <cell r="U185">
            <v>7</v>
          </cell>
        </row>
        <row r="186">
          <cell r="A186" t="str">
            <v>Genève</v>
          </cell>
          <cell r="H186">
            <v>7010</v>
          </cell>
          <cell r="T186">
            <v>44361</v>
          </cell>
          <cell r="U186">
            <v>1</v>
          </cell>
        </row>
        <row r="187">
          <cell r="A187" t="str">
            <v>Genève faisceau B</v>
          </cell>
          <cell r="H187">
            <v>7011</v>
          </cell>
          <cell r="T187">
            <v>44362</v>
          </cell>
          <cell r="U187">
            <v>2</v>
          </cell>
        </row>
        <row r="188">
          <cell r="A188" t="str">
            <v>Genève faisceau C</v>
          </cell>
          <cell r="H188">
            <v>7012</v>
          </cell>
          <cell r="T188">
            <v>44363</v>
          </cell>
          <cell r="U188">
            <v>3</v>
          </cell>
        </row>
        <row r="189">
          <cell r="A189" t="str">
            <v>Genève La Praille</v>
          </cell>
          <cell r="H189">
            <v>7013</v>
          </cell>
          <cell r="T189">
            <v>44364</v>
          </cell>
          <cell r="U189">
            <v>4</v>
          </cell>
        </row>
        <row r="190">
          <cell r="A190" t="str">
            <v>Genève-Aéroport</v>
          </cell>
          <cell r="H190">
            <v>7014</v>
          </cell>
          <cell r="T190">
            <v>44365</v>
          </cell>
          <cell r="U190">
            <v>5</v>
          </cell>
        </row>
        <row r="191">
          <cell r="A191" t="str">
            <v>Gerlafingen</v>
          </cell>
          <cell r="H191">
            <v>7015</v>
          </cell>
          <cell r="T191">
            <v>44366</v>
          </cell>
          <cell r="U191">
            <v>6</v>
          </cell>
        </row>
        <row r="192">
          <cell r="A192" t="str">
            <v>Gettnau</v>
          </cell>
          <cell r="H192">
            <v>7016</v>
          </cell>
          <cell r="T192">
            <v>44367</v>
          </cell>
          <cell r="U192">
            <v>7</v>
          </cell>
        </row>
        <row r="193">
          <cell r="A193" t="str">
            <v>Gisikon-Root</v>
          </cell>
          <cell r="H193">
            <v>7017</v>
          </cell>
          <cell r="T193">
            <v>44368</v>
          </cell>
          <cell r="U193">
            <v>1</v>
          </cell>
        </row>
        <row r="194">
          <cell r="A194" t="str">
            <v>Giubiasco</v>
          </cell>
          <cell r="H194">
            <v>7018</v>
          </cell>
          <cell r="T194">
            <v>44369</v>
          </cell>
          <cell r="U194">
            <v>2</v>
          </cell>
        </row>
        <row r="195">
          <cell r="A195" t="str">
            <v>Gland</v>
          </cell>
          <cell r="H195">
            <v>7019</v>
          </cell>
          <cell r="T195">
            <v>44370</v>
          </cell>
          <cell r="U195">
            <v>3</v>
          </cell>
        </row>
        <row r="196">
          <cell r="A196" t="str">
            <v>Glanzenberg</v>
          </cell>
          <cell r="H196">
            <v>7020</v>
          </cell>
          <cell r="T196">
            <v>44371</v>
          </cell>
          <cell r="U196">
            <v>4</v>
          </cell>
        </row>
        <row r="197">
          <cell r="A197" t="str">
            <v>Glarus</v>
          </cell>
          <cell r="H197">
            <v>7021</v>
          </cell>
          <cell r="T197">
            <v>44372</v>
          </cell>
          <cell r="U197">
            <v>5</v>
          </cell>
        </row>
        <row r="198">
          <cell r="A198" t="str">
            <v>Glattbrugg</v>
          </cell>
          <cell r="H198">
            <v>7022</v>
          </cell>
          <cell r="T198">
            <v>44373</v>
          </cell>
          <cell r="U198">
            <v>6</v>
          </cell>
        </row>
        <row r="199">
          <cell r="A199" t="str">
            <v>Glovelier</v>
          </cell>
          <cell r="H199">
            <v>7023</v>
          </cell>
          <cell r="T199">
            <v>44374</v>
          </cell>
          <cell r="U199">
            <v>7</v>
          </cell>
        </row>
        <row r="200">
          <cell r="A200" t="str">
            <v>Goldach</v>
          </cell>
          <cell r="H200">
            <v>7024</v>
          </cell>
          <cell r="T200">
            <v>44375</v>
          </cell>
          <cell r="U200">
            <v>1</v>
          </cell>
        </row>
        <row r="201">
          <cell r="A201" t="str">
            <v>Goppenstein</v>
          </cell>
          <cell r="H201">
            <v>7025</v>
          </cell>
          <cell r="T201">
            <v>44376</v>
          </cell>
          <cell r="U201">
            <v>2</v>
          </cell>
        </row>
        <row r="202">
          <cell r="A202" t="str">
            <v>Göschenen</v>
          </cell>
          <cell r="H202">
            <v>7026</v>
          </cell>
          <cell r="T202">
            <v>44377</v>
          </cell>
          <cell r="U202">
            <v>3</v>
          </cell>
        </row>
        <row r="203">
          <cell r="A203" t="str">
            <v>Gossau SG</v>
          </cell>
          <cell r="H203">
            <v>7027</v>
          </cell>
          <cell r="T203">
            <v>44378</v>
          </cell>
          <cell r="U203">
            <v>4</v>
          </cell>
        </row>
        <row r="204">
          <cell r="A204" t="str">
            <v>Grandson</v>
          </cell>
          <cell r="H204">
            <v>7028</v>
          </cell>
          <cell r="T204">
            <v>44379</v>
          </cell>
          <cell r="U204">
            <v>5</v>
          </cell>
        </row>
        <row r="205">
          <cell r="A205" t="str">
            <v>Granges-Marnand</v>
          </cell>
          <cell r="H205">
            <v>7029</v>
          </cell>
          <cell r="T205">
            <v>44380</v>
          </cell>
          <cell r="U205">
            <v>6</v>
          </cell>
        </row>
        <row r="206">
          <cell r="A206" t="str">
            <v>Grellingen</v>
          </cell>
          <cell r="H206">
            <v>7030</v>
          </cell>
          <cell r="T206">
            <v>44381</v>
          </cell>
          <cell r="U206">
            <v>7</v>
          </cell>
        </row>
        <row r="207">
          <cell r="A207" t="str">
            <v>Grenchen Nord</v>
          </cell>
          <cell r="H207">
            <v>7031</v>
          </cell>
          <cell r="T207">
            <v>44382</v>
          </cell>
          <cell r="U207">
            <v>1</v>
          </cell>
        </row>
        <row r="208">
          <cell r="A208" t="str">
            <v>Grenchen Süd</v>
          </cell>
          <cell r="H208">
            <v>7032</v>
          </cell>
          <cell r="T208">
            <v>44383</v>
          </cell>
          <cell r="U208">
            <v>2</v>
          </cell>
        </row>
        <row r="209">
          <cell r="A209" t="str">
            <v>Grolley</v>
          </cell>
          <cell r="H209">
            <v>7033</v>
          </cell>
          <cell r="T209">
            <v>44384</v>
          </cell>
          <cell r="U209">
            <v>3</v>
          </cell>
        </row>
        <row r="210">
          <cell r="A210" t="str">
            <v>Gübsensee</v>
          </cell>
          <cell r="H210">
            <v>7035</v>
          </cell>
          <cell r="T210">
            <v>44385</v>
          </cell>
          <cell r="U210">
            <v>4</v>
          </cell>
        </row>
        <row r="211">
          <cell r="A211" t="str">
            <v>Gümligen</v>
          </cell>
          <cell r="H211">
            <v>7036</v>
          </cell>
          <cell r="T211">
            <v>44386</v>
          </cell>
          <cell r="U211">
            <v>5</v>
          </cell>
        </row>
        <row r="212">
          <cell r="A212" t="str">
            <v>Gurtnellen</v>
          </cell>
          <cell r="H212">
            <v>7037</v>
          </cell>
          <cell r="T212">
            <v>44387</v>
          </cell>
          <cell r="U212">
            <v>6</v>
          </cell>
        </row>
        <row r="213">
          <cell r="A213" t="str">
            <v>Gwatt</v>
          </cell>
          <cell r="H213">
            <v>7038</v>
          </cell>
          <cell r="T213">
            <v>44388</v>
          </cell>
          <cell r="U213">
            <v>7</v>
          </cell>
        </row>
        <row r="214">
          <cell r="A214" t="str">
            <v>Haag-Gams</v>
          </cell>
          <cell r="H214">
            <v>7039</v>
          </cell>
          <cell r="T214">
            <v>44389</v>
          </cell>
          <cell r="U214">
            <v>1</v>
          </cell>
        </row>
        <row r="215">
          <cell r="A215" t="str">
            <v>Hägendorf</v>
          </cell>
          <cell r="H215">
            <v>7040</v>
          </cell>
          <cell r="T215">
            <v>44390</v>
          </cell>
          <cell r="U215">
            <v>2</v>
          </cell>
        </row>
        <row r="216">
          <cell r="A216" t="str">
            <v>Häggenschwil-Winden</v>
          </cell>
          <cell r="H216">
            <v>7041</v>
          </cell>
          <cell r="T216">
            <v>44391</v>
          </cell>
          <cell r="U216">
            <v>3</v>
          </cell>
        </row>
        <row r="217">
          <cell r="A217" t="str">
            <v>Härkingen Paketpost</v>
          </cell>
          <cell r="H217">
            <v>7043</v>
          </cell>
          <cell r="T217">
            <v>44392</v>
          </cell>
          <cell r="U217">
            <v>4</v>
          </cell>
        </row>
        <row r="218">
          <cell r="A218" t="str">
            <v>Hasle-Rüegsau</v>
          </cell>
          <cell r="H218">
            <v>7045</v>
          </cell>
          <cell r="T218">
            <v>44393</v>
          </cell>
          <cell r="U218">
            <v>5</v>
          </cell>
        </row>
        <row r="219">
          <cell r="A219" t="str">
            <v>Hedingen</v>
          </cell>
          <cell r="H219">
            <v>7046</v>
          </cell>
          <cell r="T219">
            <v>44394</v>
          </cell>
          <cell r="U219">
            <v>6</v>
          </cell>
        </row>
        <row r="220">
          <cell r="A220" t="str">
            <v>Heerbrugg</v>
          </cell>
          <cell r="H220">
            <v>7047</v>
          </cell>
          <cell r="T220">
            <v>44395</v>
          </cell>
          <cell r="U220">
            <v>7</v>
          </cell>
        </row>
        <row r="221">
          <cell r="A221" t="str">
            <v>Heimberg</v>
          </cell>
          <cell r="H221">
            <v>7048</v>
          </cell>
          <cell r="T221">
            <v>44396</v>
          </cell>
          <cell r="U221">
            <v>1</v>
          </cell>
        </row>
        <row r="222">
          <cell r="A222" t="str">
            <v>Hendschiken</v>
          </cell>
          <cell r="H222">
            <v>7049</v>
          </cell>
          <cell r="T222">
            <v>44397</v>
          </cell>
          <cell r="U222">
            <v>2</v>
          </cell>
        </row>
        <row r="223">
          <cell r="A223" t="str">
            <v>Henggart</v>
          </cell>
          <cell r="H223">
            <v>7050</v>
          </cell>
          <cell r="T223">
            <v>44398</v>
          </cell>
          <cell r="U223">
            <v>3</v>
          </cell>
        </row>
        <row r="224">
          <cell r="A224" t="str">
            <v>Herisau</v>
          </cell>
          <cell r="H224">
            <v>7051</v>
          </cell>
          <cell r="T224">
            <v>44399</v>
          </cell>
          <cell r="U224">
            <v>4</v>
          </cell>
        </row>
        <row r="225">
          <cell r="A225" t="str">
            <v>Herrliberg-Feldmeilen</v>
          </cell>
          <cell r="H225">
            <v>7052</v>
          </cell>
          <cell r="T225">
            <v>44400</v>
          </cell>
          <cell r="U225">
            <v>5</v>
          </cell>
        </row>
        <row r="226">
          <cell r="A226" t="str">
            <v>Herzogenbuchsee</v>
          </cell>
          <cell r="H226">
            <v>7053</v>
          </cell>
          <cell r="T226">
            <v>44401</v>
          </cell>
          <cell r="U226">
            <v>6</v>
          </cell>
        </row>
        <row r="227">
          <cell r="A227" t="str">
            <v>Hindelbank</v>
          </cell>
          <cell r="H227">
            <v>7054</v>
          </cell>
          <cell r="T227">
            <v>44402</v>
          </cell>
          <cell r="U227">
            <v>7</v>
          </cell>
        </row>
        <row r="228">
          <cell r="A228" t="str">
            <v>Hinwil</v>
          </cell>
          <cell r="H228">
            <v>7056</v>
          </cell>
          <cell r="T228">
            <v>44403</v>
          </cell>
          <cell r="U228">
            <v>1</v>
          </cell>
        </row>
        <row r="229">
          <cell r="A229" t="str">
            <v>Hitzkirch</v>
          </cell>
          <cell r="H229">
            <v>7057</v>
          </cell>
          <cell r="T229">
            <v>44404</v>
          </cell>
          <cell r="U229">
            <v>2</v>
          </cell>
        </row>
        <row r="230">
          <cell r="A230" t="str">
            <v>Hochdorf</v>
          </cell>
          <cell r="H230">
            <v>7058</v>
          </cell>
          <cell r="T230">
            <v>44405</v>
          </cell>
          <cell r="U230">
            <v>3</v>
          </cell>
        </row>
        <row r="231">
          <cell r="A231" t="str">
            <v>Horgen</v>
          </cell>
          <cell r="H231">
            <v>7059</v>
          </cell>
          <cell r="T231">
            <v>44406</v>
          </cell>
          <cell r="U231">
            <v>4</v>
          </cell>
        </row>
        <row r="232">
          <cell r="A232" t="str">
            <v>Horgen Oberdorf</v>
          </cell>
          <cell r="H232">
            <v>7060</v>
          </cell>
          <cell r="T232">
            <v>44407</v>
          </cell>
          <cell r="U232">
            <v>5</v>
          </cell>
        </row>
        <row r="233">
          <cell r="A233" t="str">
            <v>Horn</v>
          </cell>
          <cell r="H233">
            <v>7061</v>
          </cell>
          <cell r="T233">
            <v>44408</v>
          </cell>
          <cell r="U233">
            <v>6</v>
          </cell>
        </row>
        <row r="234">
          <cell r="A234" t="str">
            <v>Hornussen</v>
          </cell>
          <cell r="H234">
            <v>7062</v>
          </cell>
          <cell r="T234">
            <v>44409</v>
          </cell>
          <cell r="U234">
            <v>7</v>
          </cell>
        </row>
        <row r="235">
          <cell r="A235" t="str">
            <v>Horw</v>
          </cell>
          <cell r="H235">
            <v>7063</v>
          </cell>
          <cell r="T235">
            <v>44410</v>
          </cell>
          <cell r="U235">
            <v>1</v>
          </cell>
        </row>
        <row r="236">
          <cell r="A236" t="str">
            <v>Hüntwangen-Wil</v>
          </cell>
          <cell r="H236">
            <v>7064</v>
          </cell>
          <cell r="T236">
            <v>44411</v>
          </cell>
          <cell r="U236">
            <v>2</v>
          </cell>
        </row>
        <row r="237">
          <cell r="A237" t="str">
            <v>Hunzenschwil</v>
          </cell>
          <cell r="H237">
            <v>7065</v>
          </cell>
          <cell r="T237">
            <v>44412</v>
          </cell>
          <cell r="U237">
            <v>3</v>
          </cell>
        </row>
        <row r="238">
          <cell r="A238" t="str">
            <v>Hurden</v>
          </cell>
          <cell r="H238">
            <v>7066</v>
          </cell>
          <cell r="T238">
            <v>44413</v>
          </cell>
          <cell r="U238">
            <v>4</v>
          </cell>
        </row>
        <row r="239">
          <cell r="A239" t="str">
            <v>Hüswil</v>
          </cell>
          <cell r="H239">
            <v>7067</v>
          </cell>
          <cell r="T239">
            <v>44414</v>
          </cell>
          <cell r="U239">
            <v>5</v>
          </cell>
        </row>
        <row r="240">
          <cell r="A240" t="str">
            <v>Huttwil</v>
          </cell>
          <cell r="H240">
            <v>7068</v>
          </cell>
          <cell r="T240">
            <v>44415</v>
          </cell>
          <cell r="U240">
            <v>6</v>
          </cell>
        </row>
        <row r="241">
          <cell r="A241" t="str">
            <v>Immensee</v>
          </cell>
          <cell r="H241">
            <v>7071</v>
          </cell>
          <cell r="T241">
            <v>44416</v>
          </cell>
          <cell r="U241">
            <v>7</v>
          </cell>
        </row>
        <row r="242">
          <cell r="A242" t="str">
            <v>Ins</v>
          </cell>
          <cell r="H242">
            <v>7072</v>
          </cell>
          <cell r="T242">
            <v>44417</v>
          </cell>
          <cell r="U242">
            <v>1</v>
          </cell>
        </row>
        <row r="243">
          <cell r="A243" t="str">
            <v>Interlaken Ost</v>
          </cell>
          <cell r="H243">
            <v>7073</v>
          </cell>
          <cell r="T243">
            <v>44418</v>
          </cell>
          <cell r="U243">
            <v>2</v>
          </cell>
        </row>
        <row r="244">
          <cell r="A244" t="str">
            <v>Interlaken West</v>
          </cell>
          <cell r="H244">
            <v>7074</v>
          </cell>
          <cell r="T244">
            <v>44419</v>
          </cell>
          <cell r="U244">
            <v>3</v>
          </cell>
        </row>
        <row r="245">
          <cell r="A245" t="str">
            <v>Islikon</v>
          </cell>
          <cell r="H245">
            <v>7075</v>
          </cell>
          <cell r="T245">
            <v>44420</v>
          </cell>
          <cell r="U245">
            <v>4</v>
          </cell>
        </row>
        <row r="246">
          <cell r="A246" t="str">
            <v>Iselle</v>
          </cell>
          <cell r="H246">
            <v>7076</v>
          </cell>
          <cell r="T246">
            <v>44421</v>
          </cell>
          <cell r="U246">
            <v>5</v>
          </cell>
        </row>
        <row r="247">
          <cell r="A247" t="str">
            <v>Jestetten</v>
          </cell>
          <cell r="H247">
            <v>7077</v>
          </cell>
          <cell r="T247">
            <v>44422</v>
          </cell>
          <cell r="U247">
            <v>6</v>
          </cell>
        </row>
        <row r="248">
          <cell r="A248" t="str">
            <v>Kaiseraugst</v>
          </cell>
          <cell r="H248">
            <v>7078</v>
          </cell>
          <cell r="T248">
            <v>44423</v>
          </cell>
          <cell r="U248">
            <v>7</v>
          </cell>
        </row>
        <row r="249">
          <cell r="A249" t="str">
            <v>Kaltbrunn</v>
          </cell>
          <cell r="H249">
            <v>7079</v>
          </cell>
          <cell r="T249">
            <v>44424</v>
          </cell>
          <cell r="U249">
            <v>1</v>
          </cell>
        </row>
        <row r="250">
          <cell r="A250" t="str">
            <v>Kandersteg</v>
          </cell>
          <cell r="H250">
            <v>7080</v>
          </cell>
          <cell r="T250">
            <v>44425</v>
          </cell>
          <cell r="U250">
            <v>2</v>
          </cell>
        </row>
        <row r="251">
          <cell r="A251" t="str">
            <v>Kempten</v>
          </cell>
          <cell r="H251">
            <v>7081</v>
          </cell>
          <cell r="T251">
            <v>44426</v>
          </cell>
          <cell r="U251">
            <v>3</v>
          </cell>
        </row>
        <row r="252">
          <cell r="A252" t="str">
            <v>Kemptthal</v>
          </cell>
          <cell r="H252">
            <v>7082</v>
          </cell>
          <cell r="T252">
            <v>44427</v>
          </cell>
          <cell r="U252">
            <v>4</v>
          </cell>
        </row>
        <row r="253">
          <cell r="A253" t="str">
            <v>Kerzers</v>
          </cell>
          <cell r="H253">
            <v>7090</v>
          </cell>
          <cell r="T253">
            <v>44428</v>
          </cell>
          <cell r="U253">
            <v>5</v>
          </cell>
        </row>
        <row r="254">
          <cell r="A254" t="str">
            <v>Kilchberg</v>
          </cell>
          <cell r="H254">
            <v>7091</v>
          </cell>
          <cell r="T254">
            <v>44429</v>
          </cell>
          <cell r="U254">
            <v>6</v>
          </cell>
        </row>
        <row r="255">
          <cell r="A255" t="str">
            <v>Killwangen-Spreitenbach</v>
          </cell>
          <cell r="H255">
            <v>7092</v>
          </cell>
          <cell r="T255">
            <v>44430</v>
          </cell>
          <cell r="U255">
            <v>7</v>
          </cell>
        </row>
        <row r="256">
          <cell r="A256" t="str">
            <v>Kirchberg-Alchenflüh</v>
          </cell>
          <cell r="H256">
            <v>7095</v>
          </cell>
          <cell r="T256">
            <v>44431</v>
          </cell>
          <cell r="U256">
            <v>1</v>
          </cell>
        </row>
        <row r="257">
          <cell r="A257" t="str">
            <v>Klingnau</v>
          </cell>
          <cell r="H257">
            <v>7096</v>
          </cell>
          <cell r="T257">
            <v>44432</v>
          </cell>
          <cell r="U257">
            <v>2</v>
          </cell>
        </row>
        <row r="258">
          <cell r="A258" t="str">
            <v>Kloten</v>
          </cell>
          <cell r="H258">
            <v>7098</v>
          </cell>
          <cell r="T258">
            <v>44433</v>
          </cell>
          <cell r="U258">
            <v>3</v>
          </cell>
        </row>
        <row r="259">
          <cell r="A259" t="str">
            <v>Koblenz</v>
          </cell>
          <cell r="H259">
            <v>7099</v>
          </cell>
          <cell r="T259">
            <v>44434</v>
          </cell>
          <cell r="U259">
            <v>4</v>
          </cell>
        </row>
        <row r="260">
          <cell r="A260" t="str">
            <v>Konolfingen</v>
          </cell>
          <cell r="H260">
            <v>7101</v>
          </cell>
          <cell r="T260">
            <v>44435</v>
          </cell>
          <cell r="U260">
            <v>5</v>
          </cell>
        </row>
        <row r="261">
          <cell r="A261" t="str">
            <v>Kreuzlingen</v>
          </cell>
          <cell r="H261">
            <v>7102</v>
          </cell>
          <cell r="T261">
            <v>44436</v>
          </cell>
          <cell r="U261">
            <v>6</v>
          </cell>
        </row>
        <row r="262">
          <cell r="A262" t="str">
            <v>Kreuzlingen Hafen</v>
          </cell>
          <cell r="H262">
            <v>7103</v>
          </cell>
          <cell r="T262">
            <v>44437</v>
          </cell>
          <cell r="U262">
            <v>7</v>
          </cell>
        </row>
        <row r="263">
          <cell r="A263" t="str">
            <v>Krummenau</v>
          </cell>
          <cell r="H263">
            <v>7202</v>
          </cell>
          <cell r="T263">
            <v>44438</v>
          </cell>
          <cell r="U263">
            <v>1</v>
          </cell>
        </row>
        <row r="264">
          <cell r="A264" t="str">
            <v>Küsnacht ZH</v>
          </cell>
          <cell r="H264">
            <v>7206</v>
          </cell>
          <cell r="T264">
            <v>44439</v>
          </cell>
          <cell r="U264">
            <v>2</v>
          </cell>
        </row>
        <row r="265">
          <cell r="A265" t="str">
            <v>Küssnacht am Rigi</v>
          </cell>
          <cell r="H265">
            <v>7208</v>
          </cell>
          <cell r="T265">
            <v>44440</v>
          </cell>
          <cell r="U265">
            <v>3</v>
          </cell>
        </row>
        <row r="266">
          <cell r="A266" t="str">
            <v>La Chaux-de-Fonds</v>
          </cell>
          <cell r="H266">
            <v>7210</v>
          </cell>
          <cell r="T266">
            <v>44441</v>
          </cell>
          <cell r="U266">
            <v>4</v>
          </cell>
        </row>
        <row r="267">
          <cell r="A267" t="str">
            <v>La Plaine</v>
          </cell>
          <cell r="H267">
            <v>7214</v>
          </cell>
          <cell r="T267">
            <v>44442</v>
          </cell>
          <cell r="U267">
            <v>5</v>
          </cell>
        </row>
        <row r="268">
          <cell r="A268" t="str">
            <v>Lachen SZ</v>
          </cell>
          <cell r="H268">
            <v>7218</v>
          </cell>
          <cell r="T268">
            <v>44443</v>
          </cell>
          <cell r="U268">
            <v>6</v>
          </cell>
        </row>
        <row r="269">
          <cell r="A269" t="str">
            <v>Landquart</v>
          </cell>
          <cell r="H269">
            <v>7220</v>
          </cell>
          <cell r="T269">
            <v>44444</v>
          </cell>
          <cell r="U269">
            <v>7</v>
          </cell>
        </row>
        <row r="270">
          <cell r="A270" t="str">
            <v>Langendorf</v>
          </cell>
          <cell r="H270">
            <v>7224</v>
          </cell>
          <cell r="T270">
            <v>44445</v>
          </cell>
          <cell r="U270">
            <v>1</v>
          </cell>
        </row>
        <row r="271">
          <cell r="A271" t="str">
            <v>Langenthal</v>
          </cell>
          <cell r="H271">
            <v>7226</v>
          </cell>
          <cell r="T271">
            <v>44446</v>
          </cell>
          <cell r="U271">
            <v>2</v>
          </cell>
        </row>
        <row r="272">
          <cell r="A272" t="str">
            <v>Langenthal GB</v>
          </cell>
          <cell r="H272">
            <v>7228</v>
          </cell>
          <cell r="T272">
            <v>44447</v>
          </cell>
          <cell r="U272">
            <v>3</v>
          </cell>
        </row>
        <row r="273">
          <cell r="A273" t="str">
            <v>Langnau</v>
          </cell>
          <cell r="H273">
            <v>7230</v>
          </cell>
          <cell r="T273">
            <v>44448</v>
          </cell>
          <cell r="U273">
            <v>4</v>
          </cell>
        </row>
        <row r="274">
          <cell r="A274" t="str">
            <v>Läufelfingen</v>
          </cell>
          <cell r="H274">
            <v>7244</v>
          </cell>
          <cell r="T274">
            <v>44449</v>
          </cell>
          <cell r="U274">
            <v>5</v>
          </cell>
        </row>
        <row r="275">
          <cell r="A275" t="str">
            <v>Laufen</v>
          </cell>
          <cell r="H275">
            <v>7248</v>
          </cell>
          <cell r="T275">
            <v>44450</v>
          </cell>
          <cell r="U275">
            <v>6</v>
          </cell>
        </row>
        <row r="276">
          <cell r="A276" t="str">
            <v>Laufenburg</v>
          </cell>
          <cell r="H276">
            <v>7252</v>
          </cell>
          <cell r="T276">
            <v>44451</v>
          </cell>
          <cell r="U276">
            <v>7</v>
          </cell>
        </row>
        <row r="277">
          <cell r="A277" t="str">
            <v>Laupen BE</v>
          </cell>
          <cell r="H277">
            <v>7262</v>
          </cell>
          <cell r="T277">
            <v>44452</v>
          </cell>
          <cell r="U277">
            <v>1</v>
          </cell>
        </row>
        <row r="278">
          <cell r="A278" t="str">
            <v>Lausanne</v>
          </cell>
          <cell r="H278">
            <v>7264</v>
          </cell>
          <cell r="T278">
            <v>44453</v>
          </cell>
          <cell r="U278">
            <v>2</v>
          </cell>
        </row>
        <row r="279">
          <cell r="A279" t="str">
            <v>Lausanne Cargo</v>
          </cell>
          <cell r="H279">
            <v>7266</v>
          </cell>
          <cell r="T279">
            <v>44454</v>
          </cell>
          <cell r="U279">
            <v>3</v>
          </cell>
        </row>
        <row r="280">
          <cell r="A280" t="str">
            <v>Lausanne-Sébeillon</v>
          </cell>
          <cell r="H280">
            <v>7268</v>
          </cell>
          <cell r="T280">
            <v>44455</v>
          </cell>
          <cell r="U280">
            <v>4</v>
          </cell>
        </row>
        <row r="281">
          <cell r="A281" t="str">
            <v>Lausanne-Triage</v>
          </cell>
          <cell r="H281">
            <v>7350</v>
          </cell>
          <cell r="T281">
            <v>44456</v>
          </cell>
          <cell r="U281">
            <v>5</v>
          </cell>
        </row>
        <row r="282">
          <cell r="A282" t="str">
            <v>Lausanne-Triage A/B</v>
          </cell>
          <cell r="H282">
            <v>7351</v>
          </cell>
          <cell r="T282">
            <v>44457</v>
          </cell>
          <cell r="U282">
            <v>6</v>
          </cell>
        </row>
        <row r="283">
          <cell r="A283" t="str">
            <v>Lausanne-Triage B</v>
          </cell>
          <cell r="H283">
            <v>7352</v>
          </cell>
          <cell r="T283">
            <v>44458</v>
          </cell>
          <cell r="U283">
            <v>7</v>
          </cell>
        </row>
        <row r="284">
          <cell r="A284" t="str">
            <v>Lausanne-Triage C</v>
          </cell>
          <cell r="H284">
            <v>7353</v>
          </cell>
          <cell r="T284">
            <v>44459</v>
          </cell>
          <cell r="U284">
            <v>1</v>
          </cell>
        </row>
        <row r="285">
          <cell r="A285" t="str">
            <v>Lausanne-Triage D</v>
          </cell>
          <cell r="H285">
            <v>7354</v>
          </cell>
          <cell r="T285">
            <v>44460</v>
          </cell>
          <cell r="U285">
            <v>2</v>
          </cell>
        </row>
        <row r="286">
          <cell r="A286" t="str">
            <v>Lausanne-Triage Est</v>
          </cell>
          <cell r="H286">
            <v>7355</v>
          </cell>
          <cell r="T286">
            <v>44461</v>
          </cell>
          <cell r="U286">
            <v>3</v>
          </cell>
        </row>
        <row r="287">
          <cell r="A287" t="str">
            <v>Lausanne-Triage F</v>
          </cell>
          <cell r="H287">
            <v>7356</v>
          </cell>
          <cell r="T287">
            <v>44462</v>
          </cell>
          <cell r="U287">
            <v>4</v>
          </cell>
        </row>
        <row r="288">
          <cell r="A288" t="str">
            <v>Lausen</v>
          </cell>
          <cell r="H288">
            <v>7357</v>
          </cell>
          <cell r="T288">
            <v>44463</v>
          </cell>
          <cell r="U288">
            <v>5</v>
          </cell>
        </row>
        <row r="289">
          <cell r="A289" t="str">
            <v>Lavorgo</v>
          </cell>
          <cell r="H289">
            <v>7359</v>
          </cell>
          <cell r="T289">
            <v>44464</v>
          </cell>
          <cell r="U289">
            <v>6</v>
          </cell>
        </row>
        <row r="290">
          <cell r="A290" t="str">
            <v>Le Locle</v>
          </cell>
          <cell r="H290">
            <v>7360</v>
          </cell>
          <cell r="T290">
            <v>44465</v>
          </cell>
          <cell r="U290">
            <v>7</v>
          </cell>
        </row>
        <row r="291">
          <cell r="A291" t="str">
            <v>Le Locle-Col-des-Roches</v>
          </cell>
          <cell r="H291">
            <v>7361</v>
          </cell>
          <cell r="T291">
            <v>44466</v>
          </cell>
          <cell r="U291">
            <v>1</v>
          </cell>
        </row>
        <row r="292">
          <cell r="A292" t="str">
            <v>Le Locle-Frontière</v>
          </cell>
          <cell r="H292">
            <v>7362</v>
          </cell>
          <cell r="T292">
            <v>44467</v>
          </cell>
          <cell r="U292">
            <v>2</v>
          </cell>
        </row>
        <row r="293">
          <cell r="A293" t="str">
            <v>Leissigen</v>
          </cell>
          <cell r="H293">
            <v>7365</v>
          </cell>
          <cell r="T293">
            <v>44468</v>
          </cell>
          <cell r="U293">
            <v>3</v>
          </cell>
        </row>
        <row r="294">
          <cell r="A294" t="str">
            <v>Lengwil</v>
          </cell>
          <cell r="H294">
            <v>7366</v>
          </cell>
          <cell r="T294">
            <v>44469</v>
          </cell>
          <cell r="U294">
            <v>4</v>
          </cell>
        </row>
        <row r="295">
          <cell r="A295" t="str">
            <v>Lenzburg</v>
          </cell>
          <cell r="H295">
            <v>7367</v>
          </cell>
          <cell r="T295">
            <v>44470</v>
          </cell>
          <cell r="U295">
            <v>5</v>
          </cell>
        </row>
        <row r="296">
          <cell r="A296" t="str">
            <v>Les Hauts-Geneveys</v>
          </cell>
          <cell r="H296">
            <v>7500</v>
          </cell>
          <cell r="T296">
            <v>44471</v>
          </cell>
          <cell r="U296">
            <v>6</v>
          </cell>
        </row>
        <row r="297">
          <cell r="A297" t="str">
            <v>Les Verrières</v>
          </cell>
          <cell r="H297">
            <v>7550</v>
          </cell>
          <cell r="T297">
            <v>44472</v>
          </cell>
          <cell r="U297">
            <v>7</v>
          </cell>
        </row>
        <row r="298">
          <cell r="A298" t="str">
            <v>Leuzigen</v>
          </cell>
          <cell r="H298">
            <v>7600</v>
          </cell>
          <cell r="T298">
            <v>44473</v>
          </cell>
          <cell r="U298">
            <v>1</v>
          </cell>
        </row>
        <row r="299">
          <cell r="A299" t="str">
            <v>Lichtensteig</v>
          </cell>
          <cell r="H299">
            <v>7601</v>
          </cell>
          <cell r="T299">
            <v>44474</v>
          </cell>
          <cell r="U299">
            <v>2</v>
          </cell>
        </row>
        <row r="300">
          <cell r="A300" t="str">
            <v>Liesberg</v>
          </cell>
          <cell r="H300">
            <v>7602</v>
          </cell>
          <cell r="T300">
            <v>44475</v>
          </cell>
          <cell r="U300">
            <v>3</v>
          </cell>
        </row>
        <row r="301">
          <cell r="A301" t="str">
            <v>Liestal</v>
          </cell>
          <cell r="H301">
            <v>7900</v>
          </cell>
          <cell r="T301">
            <v>44476</v>
          </cell>
          <cell r="U301">
            <v>4</v>
          </cell>
        </row>
        <row r="302">
          <cell r="A302" t="str">
            <v>Linthal</v>
          </cell>
          <cell r="H302">
            <v>8100</v>
          </cell>
          <cell r="T302">
            <v>44477</v>
          </cell>
          <cell r="U302">
            <v>5</v>
          </cell>
        </row>
        <row r="303">
          <cell r="A303" t="str">
            <v>Littau</v>
          </cell>
          <cell r="H303">
            <v>8250</v>
          </cell>
          <cell r="T303">
            <v>44478</v>
          </cell>
          <cell r="U303">
            <v>6</v>
          </cell>
        </row>
        <row r="304">
          <cell r="A304" t="str">
            <v>Locarno</v>
          </cell>
          <cell r="H304">
            <v>8251</v>
          </cell>
          <cell r="T304">
            <v>44479</v>
          </cell>
          <cell r="U304">
            <v>7</v>
          </cell>
        </row>
        <row r="305">
          <cell r="A305" t="str">
            <v>Lucens</v>
          </cell>
          <cell r="H305">
            <v>8252</v>
          </cell>
          <cell r="T305">
            <v>44480</v>
          </cell>
          <cell r="U305">
            <v>1</v>
          </cell>
        </row>
        <row r="306">
          <cell r="A306" t="str">
            <v>Lugano</v>
          </cell>
          <cell r="H306">
            <v>8253</v>
          </cell>
          <cell r="T306">
            <v>44481</v>
          </cell>
          <cell r="U306">
            <v>2</v>
          </cell>
        </row>
        <row r="307">
          <cell r="A307" t="str">
            <v>Lugano Vedeggio</v>
          </cell>
          <cell r="H307">
            <v>8254</v>
          </cell>
          <cell r="T307">
            <v>44482</v>
          </cell>
          <cell r="U307">
            <v>3</v>
          </cell>
        </row>
        <row r="308">
          <cell r="A308" t="str">
            <v>Lupfig</v>
          </cell>
          <cell r="H308">
            <v>8255</v>
          </cell>
          <cell r="T308">
            <v>44483</v>
          </cell>
          <cell r="U308">
            <v>4</v>
          </cell>
        </row>
        <row r="309">
          <cell r="A309" t="str">
            <v>Lüsslingen</v>
          </cell>
          <cell r="H309">
            <v>8256</v>
          </cell>
          <cell r="T309">
            <v>44484</v>
          </cell>
          <cell r="U309">
            <v>5</v>
          </cell>
        </row>
        <row r="310">
          <cell r="A310" t="str">
            <v>Luterbach-Attisholz</v>
          </cell>
          <cell r="H310">
            <v>8257</v>
          </cell>
          <cell r="T310">
            <v>44485</v>
          </cell>
          <cell r="U310">
            <v>6</v>
          </cell>
        </row>
        <row r="311">
          <cell r="A311" t="str">
            <v>Lütisburg</v>
          </cell>
          <cell r="H311">
            <v>8258</v>
          </cell>
          <cell r="T311">
            <v>44486</v>
          </cell>
          <cell r="U311">
            <v>7</v>
          </cell>
        </row>
        <row r="312">
          <cell r="A312" t="str">
            <v>Lützelflüh-Goldbach</v>
          </cell>
          <cell r="H312">
            <v>8259</v>
          </cell>
          <cell r="T312">
            <v>44487</v>
          </cell>
          <cell r="U312">
            <v>1</v>
          </cell>
        </row>
        <row r="313">
          <cell r="A313" t="str">
            <v>Luzern</v>
          </cell>
          <cell r="H313">
            <v>8260</v>
          </cell>
          <cell r="T313">
            <v>44488</v>
          </cell>
          <cell r="U313">
            <v>2</v>
          </cell>
        </row>
        <row r="314">
          <cell r="A314" t="str">
            <v>Lyss</v>
          </cell>
          <cell r="H314">
            <v>8262</v>
          </cell>
          <cell r="T314">
            <v>44489</v>
          </cell>
          <cell r="U314">
            <v>3</v>
          </cell>
        </row>
        <row r="315">
          <cell r="A315" t="str">
            <v>Madiswil</v>
          </cell>
          <cell r="H315">
            <v>8264</v>
          </cell>
          <cell r="T315">
            <v>44490</v>
          </cell>
          <cell r="U315">
            <v>4</v>
          </cell>
        </row>
        <row r="316">
          <cell r="A316" t="str">
            <v>Magadino-Vira</v>
          </cell>
          <cell r="H316">
            <v>8266</v>
          </cell>
          <cell r="T316">
            <v>44491</v>
          </cell>
          <cell r="U316">
            <v>5</v>
          </cell>
        </row>
        <row r="317">
          <cell r="A317" t="str">
            <v>Mägenwil</v>
          </cell>
          <cell r="H317">
            <v>8267</v>
          </cell>
          <cell r="T317">
            <v>44492</v>
          </cell>
          <cell r="U317">
            <v>6</v>
          </cell>
        </row>
        <row r="318">
          <cell r="A318" t="str">
            <v>Malters</v>
          </cell>
          <cell r="H318">
            <v>8268</v>
          </cell>
          <cell r="T318">
            <v>44493</v>
          </cell>
          <cell r="U318">
            <v>7</v>
          </cell>
        </row>
        <row r="319">
          <cell r="A319" t="str">
            <v>Mammern</v>
          </cell>
          <cell r="H319">
            <v>8269</v>
          </cell>
          <cell r="T319">
            <v>44494</v>
          </cell>
          <cell r="U319">
            <v>1</v>
          </cell>
        </row>
        <row r="320">
          <cell r="A320" t="str">
            <v>Marin-Epagnier</v>
          </cell>
          <cell r="H320">
            <v>8270</v>
          </cell>
          <cell r="T320">
            <v>44495</v>
          </cell>
          <cell r="U320">
            <v>2</v>
          </cell>
        </row>
        <row r="321">
          <cell r="A321" t="str">
            <v>Maroggia-Melano</v>
          </cell>
          <cell r="H321">
            <v>8271</v>
          </cell>
          <cell r="T321">
            <v>44496</v>
          </cell>
          <cell r="U321">
            <v>3</v>
          </cell>
        </row>
        <row r="322">
          <cell r="A322" t="str">
            <v>Märstetten</v>
          </cell>
          <cell r="H322">
            <v>8272</v>
          </cell>
          <cell r="T322">
            <v>44497</v>
          </cell>
          <cell r="U322">
            <v>4</v>
          </cell>
        </row>
        <row r="323">
          <cell r="A323" t="str">
            <v>Marthalen</v>
          </cell>
          <cell r="H323">
            <v>8273</v>
          </cell>
          <cell r="T323">
            <v>44498</v>
          </cell>
          <cell r="U323">
            <v>5</v>
          </cell>
        </row>
        <row r="324">
          <cell r="A324" t="str">
            <v>Martigny</v>
          </cell>
          <cell r="H324">
            <v>8276</v>
          </cell>
          <cell r="T324">
            <v>44499</v>
          </cell>
          <cell r="U324">
            <v>6</v>
          </cell>
        </row>
        <row r="325">
          <cell r="A325" t="str">
            <v>Massongex</v>
          </cell>
          <cell r="H325">
            <v>8279</v>
          </cell>
          <cell r="T325">
            <v>44500</v>
          </cell>
          <cell r="U325">
            <v>7</v>
          </cell>
        </row>
        <row r="326">
          <cell r="A326" t="str">
            <v>Meggen</v>
          </cell>
          <cell r="H326">
            <v>8280</v>
          </cell>
          <cell r="T326">
            <v>44501</v>
          </cell>
          <cell r="U326">
            <v>1</v>
          </cell>
        </row>
        <row r="327">
          <cell r="A327" t="str">
            <v>Meilen</v>
          </cell>
          <cell r="H327">
            <v>8283</v>
          </cell>
          <cell r="T327">
            <v>44502</v>
          </cell>
          <cell r="U327">
            <v>2</v>
          </cell>
        </row>
        <row r="328">
          <cell r="A328" t="str">
            <v>Melide</v>
          </cell>
          <cell r="H328">
            <v>8285</v>
          </cell>
          <cell r="T328">
            <v>44503</v>
          </cell>
          <cell r="U328">
            <v>3</v>
          </cell>
        </row>
        <row r="329">
          <cell r="A329" t="str">
            <v>Mellingen</v>
          </cell>
          <cell r="H329">
            <v>8289</v>
          </cell>
          <cell r="T329">
            <v>44504</v>
          </cell>
          <cell r="U329">
            <v>4</v>
          </cell>
        </row>
        <row r="330">
          <cell r="A330" t="str">
            <v>Mels</v>
          </cell>
          <cell r="H330">
            <v>8291</v>
          </cell>
          <cell r="T330">
            <v>44505</v>
          </cell>
          <cell r="U330">
            <v>5</v>
          </cell>
        </row>
        <row r="331">
          <cell r="A331" t="str">
            <v>Mendrisio</v>
          </cell>
          <cell r="H331">
            <v>8292</v>
          </cell>
          <cell r="T331">
            <v>44506</v>
          </cell>
          <cell r="U331">
            <v>6</v>
          </cell>
        </row>
        <row r="332">
          <cell r="A332" t="str">
            <v>Menznau</v>
          </cell>
          <cell r="H332">
            <v>8293</v>
          </cell>
          <cell r="T332">
            <v>44507</v>
          </cell>
          <cell r="U332">
            <v>7</v>
          </cell>
        </row>
        <row r="333">
          <cell r="A333" t="str">
            <v>Mogelsberg</v>
          </cell>
          <cell r="H333">
            <v>8295</v>
          </cell>
          <cell r="T333">
            <v>44508</v>
          </cell>
          <cell r="U333">
            <v>1</v>
          </cell>
        </row>
        <row r="334">
          <cell r="A334" t="str">
            <v>Möhlin</v>
          </cell>
          <cell r="H334">
            <v>8296</v>
          </cell>
          <cell r="T334">
            <v>44509</v>
          </cell>
          <cell r="U334">
            <v>2</v>
          </cell>
        </row>
        <row r="335">
          <cell r="A335" t="str">
            <v>Monthey</v>
          </cell>
          <cell r="H335">
            <v>8299</v>
          </cell>
          <cell r="T335">
            <v>44510</v>
          </cell>
          <cell r="U335">
            <v>3</v>
          </cell>
        </row>
        <row r="336">
          <cell r="A336" t="str">
            <v>Montreux</v>
          </cell>
          <cell r="H336">
            <v>8300</v>
          </cell>
          <cell r="T336">
            <v>44511</v>
          </cell>
          <cell r="U336">
            <v>4</v>
          </cell>
        </row>
        <row r="337">
          <cell r="A337" t="str">
            <v>Morges</v>
          </cell>
          <cell r="H337">
            <v>8301</v>
          </cell>
          <cell r="T337">
            <v>44512</v>
          </cell>
          <cell r="U337">
            <v>5</v>
          </cell>
        </row>
        <row r="338">
          <cell r="A338" t="str">
            <v>Moudon</v>
          </cell>
          <cell r="H338">
            <v>8302</v>
          </cell>
          <cell r="T338">
            <v>44513</v>
          </cell>
          <cell r="U338">
            <v>6</v>
          </cell>
        </row>
        <row r="339">
          <cell r="A339" t="str">
            <v>Moutier</v>
          </cell>
          <cell r="H339">
            <v>8303</v>
          </cell>
          <cell r="T339">
            <v>44514</v>
          </cell>
          <cell r="U339">
            <v>7</v>
          </cell>
        </row>
        <row r="340">
          <cell r="A340" t="str">
            <v>Mühlehorn</v>
          </cell>
          <cell r="H340">
            <v>8304</v>
          </cell>
          <cell r="T340">
            <v>44515</v>
          </cell>
          <cell r="U340">
            <v>1</v>
          </cell>
        </row>
        <row r="341">
          <cell r="A341" t="str">
            <v>Müllheim-Wigoltingen</v>
          </cell>
          <cell r="H341">
            <v>8305</v>
          </cell>
          <cell r="T341">
            <v>44516</v>
          </cell>
          <cell r="U341">
            <v>2</v>
          </cell>
        </row>
        <row r="342">
          <cell r="A342" t="str">
            <v>Münchenbuchsee</v>
          </cell>
          <cell r="H342">
            <v>8306</v>
          </cell>
          <cell r="T342">
            <v>44517</v>
          </cell>
          <cell r="U342">
            <v>3</v>
          </cell>
        </row>
        <row r="343">
          <cell r="A343" t="str">
            <v>Münchenstein</v>
          </cell>
          <cell r="H343">
            <v>8307</v>
          </cell>
          <cell r="T343">
            <v>44518</v>
          </cell>
          <cell r="U343">
            <v>4</v>
          </cell>
        </row>
        <row r="344">
          <cell r="A344" t="str">
            <v>Münsingen</v>
          </cell>
          <cell r="H344">
            <v>8308</v>
          </cell>
          <cell r="T344">
            <v>44519</v>
          </cell>
          <cell r="U344">
            <v>5</v>
          </cell>
        </row>
        <row r="345">
          <cell r="A345" t="str">
            <v>Müntschemier</v>
          </cell>
          <cell r="H345">
            <v>8400</v>
          </cell>
          <cell r="T345">
            <v>44520</v>
          </cell>
          <cell r="U345">
            <v>6</v>
          </cell>
        </row>
        <row r="346">
          <cell r="A346" t="str">
            <v>Muolen</v>
          </cell>
          <cell r="H346">
            <v>8450</v>
          </cell>
          <cell r="T346">
            <v>44521</v>
          </cell>
          <cell r="U346">
            <v>7</v>
          </cell>
        </row>
        <row r="347">
          <cell r="A347" t="str">
            <v>Murgenthal</v>
          </cell>
          <cell r="H347">
            <v>8900</v>
          </cell>
          <cell r="T347">
            <v>44522</v>
          </cell>
          <cell r="U347">
            <v>1</v>
          </cell>
        </row>
        <row r="348">
          <cell r="A348" t="str">
            <v>Muri AG</v>
          </cell>
          <cell r="H348">
            <v>8903</v>
          </cell>
          <cell r="T348">
            <v>44523</v>
          </cell>
          <cell r="U348">
            <v>2</v>
          </cell>
        </row>
        <row r="349">
          <cell r="A349" t="str">
            <v>Murten</v>
          </cell>
          <cell r="H349">
            <v>8906</v>
          </cell>
          <cell r="T349">
            <v>44524</v>
          </cell>
          <cell r="U349">
            <v>3</v>
          </cell>
        </row>
        <row r="350">
          <cell r="A350" t="str">
            <v>Muttenz</v>
          </cell>
          <cell r="H350">
            <v>8909</v>
          </cell>
          <cell r="T350">
            <v>44525</v>
          </cell>
          <cell r="U350">
            <v>4</v>
          </cell>
        </row>
        <row r="351">
          <cell r="A351" t="str">
            <v>Näfels-Mollis</v>
          </cell>
          <cell r="H351">
            <v>8912</v>
          </cell>
          <cell r="T351">
            <v>44526</v>
          </cell>
          <cell r="U351">
            <v>5</v>
          </cell>
        </row>
        <row r="352">
          <cell r="A352" t="str">
            <v>Nebikon</v>
          </cell>
          <cell r="H352">
            <v>8915</v>
          </cell>
          <cell r="T352">
            <v>44527</v>
          </cell>
          <cell r="U352">
            <v>6</v>
          </cell>
        </row>
        <row r="353">
          <cell r="A353" t="str">
            <v>Nesslau-Neu St. Johann</v>
          </cell>
          <cell r="H353">
            <v>8918</v>
          </cell>
          <cell r="T353">
            <v>44528</v>
          </cell>
          <cell r="U353">
            <v>7</v>
          </cell>
        </row>
        <row r="354">
          <cell r="A354" t="str">
            <v>Netstal</v>
          </cell>
          <cell r="H354">
            <v>8921</v>
          </cell>
          <cell r="T354">
            <v>44529</v>
          </cell>
          <cell r="U354">
            <v>1</v>
          </cell>
        </row>
        <row r="355">
          <cell r="A355" t="str">
            <v>Neuchâtel</v>
          </cell>
          <cell r="H355">
            <v>8924</v>
          </cell>
          <cell r="T355">
            <v>44530</v>
          </cell>
          <cell r="U355">
            <v>2</v>
          </cell>
        </row>
        <row r="356">
          <cell r="A356" t="str">
            <v>Neuchâtel-Triage</v>
          </cell>
          <cell r="H356">
            <v>8927</v>
          </cell>
          <cell r="T356">
            <v>44531</v>
          </cell>
          <cell r="U356">
            <v>3</v>
          </cell>
        </row>
        <row r="357">
          <cell r="A357" t="str">
            <v>Neuenegg</v>
          </cell>
          <cell r="H357">
            <v>8930</v>
          </cell>
          <cell r="T357">
            <v>44532</v>
          </cell>
          <cell r="U357">
            <v>4</v>
          </cell>
        </row>
        <row r="358">
          <cell r="A358" t="str">
            <v>Neuhausen</v>
          </cell>
          <cell r="H358">
            <v>8933</v>
          </cell>
          <cell r="T358">
            <v>44533</v>
          </cell>
          <cell r="U358">
            <v>5</v>
          </cell>
        </row>
        <row r="359">
          <cell r="A359" t="str">
            <v>Neukirch-Egnach</v>
          </cell>
          <cell r="H359">
            <v>8936</v>
          </cell>
          <cell r="T359">
            <v>44534</v>
          </cell>
          <cell r="U359">
            <v>6</v>
          </cell>
        </row>
        <row r="360">
          <cell r="A360" t="str">
            <v>Nieder- und Oberurnen</v>
          </cell>
          <cell r="H360">
            <v>8939</v>
          </cell>
          <cell r="T360">
            <v>44535</v>
          </cell>
          <cell r="U360">
            <v>7</v>
          </cell>
        </row>
        <row r="361">
          <cell r="A361" t="str">
            <v>Niederbipp</v>
          </cell>
          <cell r="H361">
            <v>8942</v>
          </cell>
          <cell r="T361">
            <v>44536</v>
          </cell>
          <cell r="U361">
            <v>1</v>
          </cell>
        </row>
        <row r="362">
          <cell r="A362" t="str">
            <v>Niederglatt ZH</v>
          </cell>
          <cell r="H362">
            <v>8945</v>
          </cell>
          <cell r="T362">
            <v>44537</v>
          </cell>
          <cell r="U362">
            <v>2</v>
          </cell>
        </row>
        <row r="363">
          <cell r="A363" t="str">
            <v>Niederweningen</v>
          </cell>
          <cell r="H363">
            <v>8948</v>
          </cell>
          <cell r="T363">
            <v>44538</v>
          </cell>
          <cell r="U363">
            <v>3</v>
          </cell>
        </row>
        <row r="364">
          <cell r="A364" t="str">
            <v>Nyon</v>
          </cell>
          <cell r="T364">
            <v>44539</v>
          </cell>
          <cell r="U364">
            <v>4</v>
          </cell>
        </row>
        <row r="365">
          <cell r="A365" t="str">
            <v>Oberaach</v>
          </cell>
          <cell r="T365">
            <v>44540</v>
          </cell>
          <cell r="U365">
            <v>5</v>
          </cell>
        </row>
        <row r="366">
          <cell r="A366" t="str">
            <v>Oberbuchsiten</v>
          </cell>
          <cell r="T366">
            <v>44541</v>
          </cell>
          <cell r="U366">
            <v>6</v>
          </cell>
        </row>
        <row r="367">
          <cell r="A367" t="str">
            <v>Oberburg</v>
          </cell>
        </row>
        <row r="368">
          <cell r="A368" t="str">
            <v>Oberglatt ZH</v>
          </cell>
        </row>
        <row r="369">
          <cell r="A369" t="str">
            <v>Oberriet SG</v>
          </cell>
        </row>
        <row r="370">
          <cell r="A370" t="str">
            <v>Oberrüti</v>
          </cell>
        </row>
        <row r="371">
          <cell r="A371" t="str">
            <v>Oberwil im Simmental</v>
          </cell>
        </row>
        <row r="372">
          <cell r="A372" t="str">
            <v>Oberwinterthur</v>
          </cell>
        </row>
        <row r="373">
          <cell r="A373" t="str">
            <v>Oberwinterthur Pünten</v>
          </cell>
        </row>
        <row r="374">
          <cell r="A374" t="str">
            <v>Oberwinterthur UA</v>
          </cell>
        </row>
        <row r="375">
          <cell r="A375" t="str">
            <v>Oensingen</v>
          </cell>
        </row>
        <row r="376">
          <cell r="A376" t="str">
            <v>Olten</v>
          </cell>
        </row>
        <row r="377">
          <cell r="A377" t="str">
            <v>Olten Hammer</v>
          </cell>
        </row>
        <row r="378">
          <cell r="A378" t="str">
            <v>Olten Nord (Abzw)</v>
          </cell>
        </row>
        <row r="379">
          <cell r="A379" t="str">
            <v>Olten Nord-Ost (Abzw)</v>
          </cell>
        </row>
        <row r="380">
          <cell r="A380" t="str">
            <v>Olten Ost (Abzw)</v>
          </cell>
        </row>
        <row r="381">
          <cell r="A381" t="str">
            <v>Olten RB</v>
          </cell>
        </row>
        <row r="382">
          <cell r="A382" t="str">
            <v>Olten Süd (Abzw)</v>
          </cell>
        </row>
        <row r="383">
          <cell r="A383" t="str">
            <v>Onnens-Bonvillars</v>
          </cell>
        </row>
        <row r="384">
          <cell r="A384" t="str">
            <v>Osogna-Cresciano</v>
          </cell>
        </row>
        <row r="385">
          <cell r="A385" t="str">
            <v>Ossingen</v>
          </cell>
        </row>
        <row r="386">
          <cell r="A386" t="str">
            <v>Ostermundigen</v>
          </cell>
        </row>
        <row r="387">
          <cell r="A387" t="str">
            <v>Otelfingen</v>
          </cell>
        </row>
        <row r="388">
          <cell r="A388" t="str">
            <v>Othmarsingen</v>
          </cell>
        </row>
        <row r="389">
          <cell r="A389" t="str">
            <v>Palézieux</v>
          </cell>
        </row>
        <row r="390">
          <cell r="A390" t="str">
            <v>Payerne</v>
          </cell>
        </row>
        <row r="391">
          <cell r="A391" t="str">
            <v>Pfäffikon SZ</v>
          </cell>
        </row>
        <row r="392">
          <cell r="A392" t="str">
            <v>Pfäffikon ZH</v>
          </cell>
        </row>
        <row r="393">
          <cell r="A393" t="str">
            <v>Porrentruy</v>
          </cell>
        </row>
        <row r="394">
          <cell r="A394" t="str">
            <v>Pratteln</v>
          </cell>
        </row>
        <row r="395">
          <cell r="A395" t="str">
            <v>Puidoux-Chexbres</v>
          </cell>
        </row>
        <row r="396">
          <cell r="A396" t="str">
            <v>Rafz</v>
          </cell>
        </row>
        <row r="397">
          <cell r="A397" t="str">
            <v>Ramsei</v>
          </cell>
        </row>
        <row r="398">
          <cell r="A398" t="str">
            <v>Rapperswil SG</v>
          </cell>
        </row>
        <row r="399">
          <cell r="A399" t="str">
            <v>Raron</v>
          </cell>
        </row>
        <row r="400">
          <cell r="A400" t="str">
            <v>Raron, Bahnhof</v>
          </cell>
        </row>
        <row r="401">
          <cell r="A401" t="str">
            <v>RB Limmattal</v>
          </cell>
        </row>
        <row r="402">
          <cell r="A402" t="str">
            <v>RB Limmattal Wagenrep.</v>
          </cell>
        </row>
        <row r="403">
          <cell r="A403" t="str">
            <v>RBL A-Gruppe (Abzw)</v>
          </cell>
        </row>
        <row r="404">
          <cell r="A404" t="str">
            <v>RBL Depot</v>
          </cell>
        </row>
        <row r="405">
          <cell r="A405" t="str">
            <v>RBL Depot Lok</v>
          </cell>
        </row>
        <row r="406">
          <cell r="A406" t="str">
            <v>RBL E-Gruppe (Abzw)</v>
          </cell>
        </row>
        <row r="407">
          <cell r="A407" t="str">
            <v>RBL Gleis 115</v>
          </cell>
        </row>
        <row r="408">
          <cell r="A408" t="str">
            <v>RBL Kopf Killwangen</v>
          </cell>
        </row>
        <row r="409">
          <cell r="A409" t="str">
            <v>RBL Kopf Zürich</v>
          </cell>
        </row>
        <row r="410">
          <cell r="A410" t="str">
            <v>RBL Lokabstellgruppe (Abzw)</v>
          </cell>
        </row>
        <row r="411">
          <cell r="A411" t="str">
            <v>RBL Mitte (Abzw)</v>
          </cell>
        </row>
        <row r="412">
          <cell r="A412" t="str">
            <v>RBL Nord (Abzw)</v>
          </cell>
        </row>
        <row r="413">
          <cell r="A413" t="str">
            <v>RBL Ost</v>
          </cell>
        </row>
        <row r="414">
          <cell r="A414" t="str">
            <v>RBL R-Gruppe</v>
          </cell>
        </row>
        <row r="415">
          <cell r="A415" t="str">
            <v>RBL Tivoli</v>
          </cell>
        </row>
        <row r="416">
          <cell r="A416" t="str">
            <v>RBL U-Gruppe (Abzw)</v>
          </cell>
        </row>
        <row r="417">
          <cell r="A417" t="str">
            <v>RBL Wagenreparaturwerkstatt</v>
          </cell>
        </row>
        <row r="418">
          <cell r="A418" t="str">
            <v>RBL West</v>
          </cell>
        </row>
        <row r="419">
          <cell r="A419" t="str">
            <v>Reconvilier</v>
          </cell>
        </row>
        <row r="420">
          <cell r="A420" t="str">
            <v>Regensdorf-Watt</v>
          </cell>
        </row>
        <row r="421">
          <cell r="A421" t="str">
            <v>Reichenburg</v>
          </cell>
        </row>
        <row r="422">
          <cell r="A422" t="str">
            <v>Rekingen AG</v>
          </cell>
        </row>
        <row r="423">
          <cell r="A423" t="str">
            <v>Renens VD</v>
          </cell>
        </row>
        <row r="424">
          <cell r="A424" t="str">
            <v>Reuchenette-Péry</v>
          </cell>
        </row>
        <row r="425">
          <cell r="A425" t="str">
            <v>Rheineck</v>
          </cell>
        </row>
        <row r="426">
          <cell r="A426" t="str">
            <v>Rheinfelden</v>
          </cell>
        </row>
        <row r="427">
          <cell r="A427" t="str">
            <v>Richterswil</v>
          </cell>
        </row>
        <row r="428">
          <cell r="A428" t="str">
            <v>Rivera-Bironico</v>
          </cell>
        </row>
        <row r="429">
          <cell r="A429" t="str">
            <v>Roche VD</v>
          </cell>
        </row>
        <row r="430">
          <cell r="A430" t="str">
            <v>Rodi-Fiesso</v>
          </cell>
        </row>
        <row r="431">
          <cell r="A431" t="str">
            <v>Roggwil-Berg</v>
          </cell>
        </row>
        <row r="432">
          <cell r="A432" t="str">
            <v>Roggwil-Wynau</v>
          </cell>
        </row>
        <row r="433">
          <cell r="A433" t="str">
            <v>Rohrbach</v>
          </cell>
        </row>
        <row r="434">
          <cell r="A434" t="str">
            <v>Rolle</v>
          </cell>
        </row>
        <row r="435">
          <cell r="A435" t="str">
            <v>Romanshorn</v>
          </cell>
        </row>
        <row r="436">
          <cell r="A436" t="str">
            <v>Romanshorn GB</v>
          </cell>
        </row>
        <row r="437">
          <cell r="A437" t="str">
            <v>Romont FR</v>
          </cell>
        </row>
        <row r="438">
          <cell r="A438" t="str">
            <v>Rorschach</v>
          </cell>
        </row>
        <row r="439">
          <cell r="A439" t="str">
            <v>Rorschach GB</v>
          </cell>
        </row>
        <row r="440">
          <cell r="A440" t="str">
            <v>Rorschach Hafen</v>
          </cell>
        </row>
        <row r="441">
          <cell r="A441" t="str">
            <v>Rosé</v>
          </cell>
        </row>
        <row r="442">
          <cell r="A442" t="str">
            <v>Rothenburg</v>
          </cell>
        </row>
        <row r="443">
          <cell r="A443" t="str">
            <v>Rothenthurm</v>
          </cell>
        </row>
        <row r="444">
          <cell r="A444" t="str">
            <v>Rothrist</v>
          </cell>
        </row>
        <row r="445">
          <cell r="A445" t="str">
            <v>Rothrist GB</v>
          </cell>
        </row>
        <row r="446">
          <cell r="A446" t="str">
            <v>Rotkreuz</v>
          </cell>
        </row>
        <row r="447">
          <cell r="A447" t="str">
            <v>Rubigen</v>
          </cell>
        </row>
        <row r="448">
          <cell r="A448" t="str">
            <v>Rümlang</v>
          </cell>
        </row>
        <row r="449">
          <cell r="A449" t="str">
            <v>Rupperswil</v>
          </cell>
        </row>
        <row r="450">
          <cell r="A450" t="str">
            <v>Rüti ZH</v>
          </cell>
        </row>
        <row r="451">
          <cell r="A451" t="str">
            <v>Safenwil</v>
          </cell>
        </row>
        <row r="452">
          <cell r="A452" t="str">
            <v>Saland</v>
          </cell>
        </row>
        <row r="453">
          <cell r="A453" t="str">
            <v>Salez-Sennwald</v>
          </cell>
        </row>
        <row r="454">
          <cell r="A454" t="str">
            <v>Samstagern</v>
          </cell>
        </row>
        <row r="455">
          <cell r="A455" t="str">
            <v>Sargans</v>
          </cell>
        </row>
        <row r="456">
          <cell r="A456" t="str">
            <v>Sattel-Aegeri</v>
          </cell>
        </row>
        <row r="457">
          <cell r="A457" t="str">
            <v>Saxon</v>
          </cell>
        </row>
        <row r="458">
          <cell r="A458" t="str">
            <v>Schachen (Herisau)</v>
          </cell>
        </row>
        <row r="459">
          <cell r="A459" t="str">
            <v>Schachen LU</v>
          </cell>
        </row>
        <row r="460">
          <cell r="A460" t="str">
            <v>Schaffhausen</v>
          </cell>
        </row>
        <row r="461">
          <cell r="A461" t="str">
            <v>Schaffhausen GB</v>
          </cell>
        </row>
        <row r="462">
          <cell r="A462" t="str">
            <v>Schindellegi-Feusisberg</v>
          </cell>
        </row>
        <row r="463">
          <cell r="A463" t="str">
            <v>Schlatt TG</v>
          </cell>
        </row>
        <row r="464">
          <cell r="A464" t="str">
            <v>Schlieren</v>
          </cell>
        </row>
        <row r="465">
          <cell r="A465" t="str">
            <v>Schmerikon</v>
          </cell>
        </row>
        <row r="466">
          <cell r="A466" t="str">
            <v>Schmitten FR</v>
          </cell>
        </row>
        <row r="467">
          <cell r="A467" t="str">
            <v>Schönbühl SBB</v>
          </cell>
        </row>
        <row r="468">
          <cell r="A468" t="str">
            <v>Schübelbach-Buttikon</v>
          </cell>
        </row>
        <row r="469">
          <cell r="A469" t="str">
            <v>Schüpfen</v>
          </cell>
        </row>
        <row r="470">
          <cell r="A470" t="str">
            <v>Schüpfheim</v>
          </cell>
        </row>
        <row r="471">
          <cell r="A471" t="str">
            <v>Schwanden</v>
          </cell>
        </row>
        <row r="472">
          <cell r="A472" t="str">
            <v>Schwarzenbach SG</v>
          </cell>
        </row>
        <row r="473">
          <cell r="A473" t="str">
            <v>Schwarzenburg</v>
          </cell>
        </row>
        <row r="474">
          <cell r="A474" t="str">
            <v>Schweizerhalle</v>
          </cell>
        </row>
        <row r="475">
          <cell r="A475" t="str">
            <v>Schwerzenbach ZH</v>
          </cell>
        </row>
        <row r="476">
          <cell r="A476" t="str">
            <v>Schwyz</v>
          </cell>
        </row>
        <row r="477">
          <cell r="A477" t="str">
            <v>Selzach</v>
          </cell>
        </row>
        <row r="478">
          <cell r="A478" t="str">
            <v>Sempach-Neuenkirch</v>
          </cell>
        </row>
        <row r="479">
          <cell r="A479" t="str">
            <v>Sévaz (embr)</v>
          </cell>
        </row>
        <row r="480">
          <cell r="A480" t="str">
            <v>Sevelen</v>
          </cell>
        </row>
        <row r="481">
          <cell r="A481" t="str">
            <v>Siebnen-Wangen</v>
          </cell>
        </row>
        <row r="482">
          <cell r="A482" t="str">
            <v>Siegershausen</v>
          </cell>
        </row>
        <row r="483">
          <cell r="A483" t="str">
            <v>Sierre/Siders</v>
          </cell>
        </row>
        <row r="484">
          <cell r="A484" t="str">
            <v>Siggenthal-Würenlingen</v>
          </cell>
        </row>
        <row r="485">
          <cell r="A485" t="str">
            <v>Sihlbrugg</v>
          </cell>
        </row>
        <row r="486">
          <cell r="A486" t="str">
            <v>Sins</v>
          </cell>
        </row>
        <row r="487">
          <cell r="A487" t="str">
            <v>Sion</v>
          </cell>
        </row>
        <row r="488">
          <cell r="A488" t="str">
            <v>Sirnach</v>
          </cell>
        </row>
        <row r="489">
          <cell r="A489" t="str">
            <v>Sissach</v>
          </cell>
        </row>
        <row r="490">
          <cell r="A490" t="str">
            <v>Sisseln</v>
          </cell>
        </row>
        <row r="491">
          <cell r="A491" t="str">
            <v>Solothurn</v>
          </cell>
        </row>
        <row r="492">
          <cell r="A492" t="str">
            <v>Solothurn West</v>
          </cell>
        </row>
        <row r="493">
          <cell r="A493" t="str">
            <v>Sommerau</v>
          </cell>
        </row>
        <row r="494">
          <cell r="A494" t="str">
            <v>Sonceboz-Sombeval</v>
          </cell>
        </row>
        <row r="495">
          <cell r="A495" t="str">
            <v>Spiez</v>
          </cell>
        </row>
        <row r="496">
          <cell r="A496" t="str">
            <v>St. Gallen</v>
          </cell>
        </row>
        <row r="497">
          <cell r="A497" t="str">
            <v>St. Gallen GB</v>
          </cell>
        </row>
        <row r="498">
          <cell r="A498" t="str">
            <v>St. Gallen Haggen</v>
          </cell>
        </row>
        <row r="499">
          <cell r="A499" t="str">
            <v>St. Gallen St. Fiden</v>
          </cell>
        </row>
        <row r="500">
          <cell r="A500" t="str">
            <v>St. Gallen Winkeln</v>
          </cell>
        </row>
        <row r="501">
          <cell r="A501" t="str">
            <v>St. Katharinental</v>
          </cell>
        </row>
        <row r="502">
          <cell r="A502" t="str">
            <v>St. Margrethen SG</v>
          </cell>
        </row>
        <row r="503">
          <cell r="A503" t="str">
            <v>Stabio</v>
          </cell>
        </row>
        <row r="504">
          <cell r="A504" t="str">
            <v>Stäfa</v>
          </cell>
        </row>
        <row r="505">
          <cell r="A505" t="str">
            <v>Steckborn</v>
          </cell>
        </row>
        <row r="506">
          <cell r="A506" t="str">
            <v>Steffisburg</v>
          </cell>
        </row>
        <row r="507">
          <cell r="A507" t="str">
            <v>Stein am Rhein</v>
          </cell>
        </row>
        <row r="508">
          <cell r="A508" t="str">
            <v>Steinebrunn</v>
          </cell>
        </row>
        <row r="509">
          <cell r="A509" t="str">
            <v>Steinhausen</v>
          </cell>
        </row>
        <row r="510">
          <cell r="A510" t="str">
            <v>Steinmaur</v>
          </cell>
        </row>
        <row r="511">
          <cell r="A511" t="str">
            <v>Stein-Säckingen</v>
          </cell>
        </row>
        <row r="512">
          <cell r="A512" t="str">
            <v>St-German</v>
          </cell>
        </row>
        <row r="513">
          <cell r="A513" t="str">
            <v>St-Gingolph (Suisse)</v>
          </cell>
        </row>
        <row r="514">
          <cell r="A514" t="str">
            <v>St-Imier</v>
          </cell>
        </row>
        <row r="515">
          <cell r="A515" t="str">
            <v>St-Maurice</v>
          </cell>
        </row>
        <row r="516">
          <cell r="A516" t="str">
            <v>St-Prex</v>
          </cell>
        </row>
        <row r="517">
          <cell r="A517" t="str">
            <v>St-Triphon</v>
          </cell>
        </row>
        <row r="518">
          <cell r="A518" t="str">
            <v>Suberg-Grossaffoltern</v>
          </cell>
        </row>
        <row r="519">
          <cell r="A519" t="str">
            <v>Suhr</v>
          </cell>
        </row>
        <row r="520">
          <cell r="A520" t="str">
            <v>Sulgen</v>
          </cell>
        </row>
        <row r="521">
          <cell r="A521" t="str">
            <v>Sumiswald-Grünen</v>
          </cell>
        </row>
        <row r="522">
          <cell r="A522" t="str">
            <v>Sursee</v>
          </cell>
        </row>
        <row r="523">
          <cell r="A523" t="str">
            <v>Tägerwilen-Gottlieben</v>
          </cell>
        </row>
        <row r="524">
          <cell r="A524" t="str">
            <v>Tankanlage Rümlang</v>
          </cell>
        </row>
        <row r="525">
          <cell r="A525" t="str">
            <v>Tavannes</v>
          </cell>
        </row>
        <row r="526">
          <cell r="A526" t="str">
            <v>Taverne-Torricella</v>
          </cell>
        </row>
        <row r="527">
          <cell r="A527" t="str">
            <v>Tecknau</v>
          </cell>
        </row>
        <row r="528">
          <cell r="A528" t="str">
            <v>Tenero</v>
          </cell>
        </row>
        <row r="529">
          <cell r="A529" t="str">
            <v>Thalheim-Altikon</v>
          </cell>
        </row>
        <row r="530">
          <cell r="A530" t="str">
            <v>Thalwil</v>
          </cell>
        </row>
        <row r="531">
          <cell r="A531" t="str">
            <v>Thörishaus Station</v>
          </cell>
        </row>
        <row r="532">
          <cell r="A532" t="str">
            <v>Thun</v>
          </cell>
        </row>
        <row r="533">
          <cell r="A533" t="str">
            <v>Thun Gruppe B</v>
          </cell>
        </row>
        <row r="534">
          <cell r="A534" t="str">
            <v>Trubschachen</v>
          </cell>
        </row>
        <row r="535">
          <cell r="A535" t="str">
            <v>Turgi</v>
          </cell>
        </row>
        <row r="536">
          <cell r="A536" t="str">
            <v>Turtmann</v>
          </cell>
        </row>
        <row r="537">
          <cell r="A537" t="str">
            <v>Tüscherz</v>
          </cell>
        </row>
        <row r="538">
          <cell r="A538" t="str">
            <v>Twann</v>
          </cell>
        </row>
        <row r="539">
          <cell r="A539" t="str">
            <v>Uetendorf</v>
          </cell>
        </row>
        <row r="540">
          <cell r="A540" t="str">
            <v>Uetikon</v>
          </cell>
        </row>
        <row r="541">
          <cell r="A541" t="str">
            <v>Unterterzen</v>
          </cell>
        </row>
        <row r="542">
          <cell r="A542" t="str">
            <v>Uster</v>
          </cell>
        </row>
        <row r="543">
          <cell r="A543" t="str">
            <v>Uznach</v>
          </cell>
        </row>
        <row r="544">
          <cell r="A544" t="str">
            <v>Uzwil</v>
          </cell>
        </row>
        <row r="545">
          <cell r="A545" t="str">
            <v>Vallorbe</v>
          </cell>
        </row>
        <row r="546">
          <cell r="A546" t="str">
            <v>Vernier-Meyrin Cargo</v>
          </cell>
        </row>
        <row r="547">
          <cell r="A547" t="str">
            <v>Vevey</v>
          </cell>
        </row>
        <row r="548">
          <cell r="A548" t="str">
            <v>Villeneuve VD</v>
          </cell>
        </row>
        <row r="549">
          <cell r="A549" t="str">
            <v>Visp</v>
          </cell>
        </row>
        <row r="550">
          <cell r="A550" t="str">
            <v>Vufflens-la-Ville</v>
          </cell>
        </row>
        <row r="551">
          <cell r="A551" t="str">
            <v>Wädenswil</v>
          </cell>
        </row>
        <row r="552">
          <cell r="A552" t="str">
            <v>Walchwil</v>
          </cell>
        </row>
        <row r="553">
          <cell r="A553" t="str">
            <v>Wald ZH</v>
          </cell>
        </row>
        <row r="554">
          <cell r="A554" t="str">
            <v>Waldibrücke</v>
          </cell>
        </row>
        <row r="555">
          <cell r="A555" t="str">
            <v>Walenstadt</v>
          </cell>
        </row>
        <row r="556">
          <cell r="A556" t="str">
            <v>Wallisellen</v>
          </cell>
        </row>
        <row r="557">
          <cell r="A557" t="str">
            <v>Waltenschwil</v>
          </cell>
        </row>
        <row r="558">
          <cell r="A558" t="str">
            <v>Wangen an der Aare</v>
          </cell>
        </row>
        <row r="559">
          <cell r="A559" t="str">
            <v>Wangen bei Olten</v>
          </cell>
        </row>
        <row r="560">
          <cell r="A560" t="str">
            <v>Wassen</v>
          </cell>
        </row>
        <row r="561">
          <cell r="A561" t="str">
            <v>Wattwil</v>
          </cell>
        </row>
        <row r="562">
          <cell r="A562" t="str">
            <v>Weesen</v>
          </cell>
        </row>
        <row r="563">
          <cell r="A563" t="str">
            <v>Weinfelden</v>
          </cell>
        </row>
        <row r="564">
          <cell r="A564" t="str">
            <v>Weinfelden Süd</v>
          </cell>
        </row>
        <row r="565">
          <cell r="A565" t="str">
            <v>Wettingen</v>
          </cell>
        </row>
        <row r="566">
          <cell r="A566" t="str">
            <v>Wetzikon ZH</v>
          </cell>
        </row>
        <row r="567">
          <cell r="A567" t="str">
            <v>Wichtrach</v>
          </cell>
        </row>
        <row r="568">
          <cell r="A568" t="str">
            <v>Wiggen</v>
          </cell>
        </row>
        <row r="569">
          <cell r="A569" t="str">
            <v>Wil</v>
          </cell>
        </row>
        <row r="570">
          <cell r="A570" t="str">
            <v>Wildegg</v>
          </cell>
        </row>
        <row r="571">
          <cell r="A571" t="str">
            <v>Wiler</v>
          </cell>
        </row>
        <row r="572">
          <cell r="A572" t="str">
            <v>Willisau</v>
          </cell>
        </row>
        <row r="573">
          <cell r="A573" t="str">
            <v>Wimmis</v>
          </cell>
        </row>
        <row r="574">
          <cell r="A574" t="str">
            <v>Winterthur</v>
          </cell>
        </row>
        <row r="575">
          <cell r="A575" t="str">
            <v>Winterthur GB</v>
          </cell>
        </row>
        <row r="576">
          <cell r="A576" t="str">
            <v>Winterthur Grüze</v>
          </cell>
        </row>
        <row r="577">
          <cell r="A577" t="str">
            <v>Winterthur Seen</v>
          </cell>
        </row>
        <row r="578">
          <cell r="A578" t="str">
            <v>Winterthur Töss</v>
          </cell>
        </row>
        <row r="579">
          <cell r="A579" t="str">
            <v>Winterthur West (Abzw)</v>
          </cell>
        </row>
        <row r="580">
          <cell r="A580" t="str">
            <v>Winterthur Wülflingen</v>
          </cell>
        </row>
        <row r="581">
          <cell r="A581" t="str">
            <v>Wittenbach</v>
          </cell>
        </row>
        <row r="582">
          <cell r="A582" t="str">
            <v>Wohlen</v>
          </cell>
        </row>
        <row r="583">
          <cell r="A583" t="str">
            <v>Wolhusen</v>
          </cell>
        </row>
        <row r="584">
          <cell r="A584" t="str">
            <v>Wollerau</v>
          </cell>
        </row>
        <row r="585">
          <cell r="A585" t="str">
            <v>Worb SBB</v>
          </cell>
        </row>
        <row r="586">
          <cell r="A586" t="str">
            <v>Yverdon-les-Bains</v>
          </cell>
        </row>
        <row r="587">
          <cell r="A587" t="str">
            <v>Yvonand</v>
          </cell>
        </row>
        <row r="588">
          <cell r="A588" t="str">
            <v>Zell LU</v>
          </cell>
        </row>
        <row r="589">
          <cell r="A589" t="str">
            <v>Ziegelbrücke</v>
          </cell>
        </row>
        <row r="590">
          <cell r="A590" t="str">
            <v>Zofingen</v>
          </cell>
        </row>
        <row r="591">
          <cell r="A591" t="str">
            <v>Zollikofen</v>
          </cell>
        </row>
        <row r="592">
          <cell r="A592" t="str">
            <v>Zug</v>
          </cell>
        </row>
        <row r="593">
          <cell r="A593" t="str">
            <v>Zürich Altstetten</v>
          </cell>
        </row>
        <row r="594">
          <cell r="A594" t="str">
            <v>Zürich Hardbrücke</v>
          </cell>
        </row>
        <row r="595">
          <cell r="A595" t="str">
            <v>Zürich HB</v>
          </cell>
        </row>
        <row r="596">
          <cell r="A596" t="str">
            <v>Zürich Herdern Abstellgruppe</v>
          </cell>
        </row>
        <row r="597">
          <cell r="A597" t="str">
            <v>Zürich Mülligen</v>
          </cell>
        </row>
        <row r="598">
          <cell r="A598" t="str">
            <v>Zürich Oerlikon</v>
          </cell>
        </row>
        <row r="599">
          <cell r="A599" t="str">
            <v>Zürich Seebach</v>
          </cell>
        </row>
        <row r="600">
          <cell r="A600" t="str">
            <v>Zürich Tiefenbrunnen</v>
          </cell>
        </row>
        <row r="601">
          <cell r="A601" t="str">
            <v>Zürich Vorbahnhof</v>
          </cell>
        </row>
        <row r="602">
          <cell r="A602" t="str">
            <v>Zürich Vorbahnhof West</v>
          </cell>
        </row>
        <row r="603">
          <cell r="A603" t="str">
            <v>Zürich Wollishofen</v>
          </cell>
        </row>
        <row r="604">
          <cell r="A604" t="str">
            <v>Zweidlen</v>
          </cell>
        </row>
        <row r="605">
          <cell r="A605" t="str">
            <v>Zweisimmen</v>
          </cell>
        </row>
        <row r="606">
          <cell r="A606" t="str">
            <v>Zwingen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>
    <pageSetUpPr fitToPage="1"/>
  </sheetPr>
  <dimension ref="A1:CI499"/>
  <sheetViews>
    <sheetView tabSelected="1" zoomScaleNormal="100" zoomScaleSheetLayoutView="90" workbookViewId="0">
      <pane ySplit="3" topLeftCell="A4" activePane="bottomLeft" state="frozen"/>
      <selection activeCell="AP1" sqref="AP1"/>
      <selection pane="bottomLeft" sqref="A1:D1"/>
    </sheetView>
  </sheetViews>
  <sheetFormatPr baseColWidth="10" defaultColWidth="0" defaultRowHeight="12.6" customHeight="1" zeroHeight="1" x14ac:dyDescent="0.25"/>
  <cols>
    <col min="1" max="1" width="2.6640625" style="1" customWidth="1"/>
    <col min="2" max="2" width="3.6640625" style="1" customWidth="1"/>
    <col min="3" max="3" width="2.109375" style="1" hidden="1" customWidth="1"/>
    <col min="4" max="4" width="11.6640625" style="1" customWidth="1"/>
    <col min="5" max="6" width="6.109375" style="1" customWidth="1"/>
    <col min="7" max="7" width="5.33203125" style="1" customWidth="1"/>
    <col min="8" max="8" width="6.33203125" style="8" customWidth="1"/>
    <col min="9" max="9" width="5.109375" style="6" customWidth="1"/>
    <col min="10" max="10" width="18.6640625" style="1" customWidth="1"/>
    <col min="11" max="11" width="5" style="1" customWidth="1"/>
    <col min="12" max="13" width="8.109375" style="1" bestFit="1" customWidth="1"/>
    <col min="14" max="27" width="2.88671875" style="7" customWidth="1"/>
    <col min="28" max="28" width="12.109375" style="1" bestFit="1" customWidth="1"/>
    <col min="29" max="29" width="7.6640625" style="1" customWidth="1"/>
    <col min="30" max="30" width="12.109375" style="1" bestFit="1" customWidth="1"/>
    <col min="31" max="31" width="7.6640625" style="1" customWidth="1"/>
    <col min="32" max="32" width="8.88671875" style="1" customWidth="1"/>
    <col min="33" max="33" width="12" style="1" customWidth="1"/>
    <col min="34" max="35" width="15.109375" style="1" customWidth="1"/>
    <col min="36" max="38" width="7.44140625" style="1" customWidth="1"/>
    <col min="39" max="39" width="7.6640625" style="1" customWidth="1"/>
    <col min="40" max="40" width="7.44140625" style="1" customWidth="1"/>
    <col min="41" max="41" width="25.6640625" style="1" customWidth="1"/>
    <col min="42" max="42" width="7.88671875" style="1" customWidth="1"/>
    <col min="43" max="43" width="11.109375" style="1" customWidth="1"/>
    <col min="44" max="44" width="5.88671875" style="1" customWidth="1"/>
    <col min="45" max="45" width="14" style="1" bestFit="1" customWidth="1"/>
    <col min="46" max="46" width="25.6640625" style="43" customWidth="1"/>
    <col min="47" max="47" width="9" style="1" customWidth="1"/>
    <col min="48" max="48" width="7.88671875" style="1" bestFit="1" customWidth="1"/>
    <col min="49" max="49" width="7.44140625" style="1" customWidth="1"/>
    <col min="50" max="50" width="8.44140625" style="1" customWidth="1"/>
    <col min="51" max="51" width="9.6640625" style="1" customWidth="1"/>
    <col min="52" max="52" width="14" style="1" customWidth="1"/>
    <col min="53" max="59" width="2.109375" style="28" hidden="1" customWidth="1"/>
    <col min="60" max="66" width="3.109375" style="11" hidden="1" customWidth="1"/>
    <col min="67" max="74" width="6.44140625" style="11" customWidth="1"/>
    <col min="75" max="75" width="6" style="11" customWidth="1"/>
    <col min="76" max="79" width="15.6640625" style="1" customWidth="1"/>
    <col min="80" max="87" width="7.44140625" style="1" hidden="1" customWidth="1"/>
    <col min="88" max="16384" width="7.44140625" style="1" hidden="1"/>
  </cols>
  <sheetData>
    <row r="1" spans="1:87" s="11" customFormat="1" ht="28.5" customHeight="1" thickBot="1" x14ac:dyDescent="0.35">
      <c r="A1" s="145" t="s">
        <v>141</v>
      </c>
      <c r="B1" s="145"/>
      <c r="C1" s="145"/>
      <c r="D1" s="145"/>
      <c r="E1" s="42" t="s">
        <v>142</v>
      </c>
      <c r="F1" s="150">
        <v>2027</v>
      </c>
      <c r="G1" s="151"/>
      <c r="H1" s="121"/>
      <c r="I1" s="107"/>
      <c r="J1" s="108"/>
      <c r="K1" s="122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D1" s="29"/>
      <c r="AF1" s="30"/>
      <c r="AW1" s="146" t="str">
        <f>IF($E$1="D",LISTE!BW1,IF($E$1="I",LISTE!BW4,LISTE!BW7))</f>
        <v>TOTAL</v>
      </c>
      <c r="AX1" s="147"/>
      <c r="AY1" s="148">
        <f>SUBTOTAL(9,AZ4:AZ$104)</f>
        <v>0</v>
      </c>
      <c r="AZ1" s="149"/>
      <c r="BO1" s="135" t="str">
        <f>IF($E$1="D",LISTE!CP1,IF($E$1="I",LISTE!CP4,LISTE!CP7))</f>
        <v>Pflichtfelder CHECK</v>
      </c>
      <c r="BP1" s="136"/>
      <c r="BQ1" s="136"/>
      <c r="BR1" s="136"/>
      <c r="BS1" s="136"/>
      <c r="BT1" s="136"/>
      <c r="BU1" s="136"/>
      <c r="BV1" s="136"/>
      <c r="BW1" s="136"/>
    </row>
    <row r="2" spans="1:87" s="15" customFormat="1" ht="35.25" customHeight="1" thickBot="1" x14ac:dyDescent="0.3">
      <c r="A2" s="27"/>
      <c r="B2" s="38"/>
      <c r="C2" s="137" t="s">
        <v>68</v>
      </c>
      <c r="D2" s="137"/>
      <c r="E2" s="137"/>
      <c r="F2" s="138"/>
      <c r="G2" s="38"/>
      <c r="H2" s="38"/>
      <c r="I2" s="38"/>
      <c r="J2" s="38"/>
      <c r="K2" s="37"/>
      <c r="L2" s="139" t="str">
        <f>IF($E$1="D",LISTE!AL2,IF($E$1="I",LISTE!AL5,LISTE!AL8))</f>
        <v>Periode</v>
      </c>
      <c r="M2" s="140"/>
      <c r="N2" s="132" t="str">
        <f>IF($E$1="D",LISTE!AN2,IF($E$1="I",LISTE!AN5,LISTE!AN8))</f>
        <v>Kalender 
 von 13.12.2026 bis 11.12.2027</v>
      </c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1"/>
      <c r="AB2" s="132" t="str">
        <f>IF($E$1="D",LISTE!BB2,IF($E$1="I",LISTE!BB5,LISTE!BB8))</f>
        <v>erste Durchführung
(Preisberechnung)</v>
      </c>
      <c r="AC2" s="133"/>
      <c r="AD2" s="133"/>
      <c r="AE2" s="134"/>
      <c r="AF2" s="14"/>
      <c r="AG2" s="13"/>
      <c r="AH2" s="139" t="str">
        <f>IF($E$1="D",LISTE!BH2,IF($E$1="I",LISTE!BH5,LISTE!BH8))</f>
        <v>Spezifische Ausrüstung</v>
      </c>
      <c r="AI2" s="140"/>
      <c r="AJ2" s="132" t="str">
        <f>IF($E$1="D",LISTE!BJ2,IF($E$1="I",LISTE!BJ5,LISTE!BJ8))</f>
        <v xml:space="preserve">Länge </v>
      </c>
      <c r="AK2" s="133"/>
      <c r="AL2" s="139" t="str">
        <f>IF($E$1="D",LISTE!BL2,IF($E$1="I",LISTE!BL5,LISTE!BL8))</f>
        <v>Verknüpfung</v>
      </c>
      <c r="AM2" s="140"/>
      <c r="AN2" s="139" t="str">
        <f>IF($E$1="D",LISTE!BN2,IF($E$1="I",LISTE!BN5,LISTE!BN8))</f>
        <v>Kunde</v>
      </c>
      <c r="AO2" s="140"/>
      <c r="AP2" s="140"/>
      <c r="AQ2" s="140"/>
      <c r="AR2" s="141"/>
      <c r="AS2" s="142" t="s">
        <v>68</v>
      </c>
      <c r="AT2" s="143"/>
      <c r="AU2" s="143"/>
      <c r="AV2" s="143"/>
      <c r="AW2" s="144" t="str">
        <f>IF($E$1="D",LISTE!BX2,IF($E$1="I",LISTE!BX5,LISTE!BX8))</f>
        <v>Preis</v>
      </c>
      <c r="AX2" s="137"/>
      <c r="AY2" s="137"/>
      <c r="AZ2" s="138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44">
        <f t="shared" ref="BO2:BW2" si="0">SUM(BO$4:BO$104)-COUNTIF($AG$4:$AG$104,"&lt;&gt;"&amp;"")</f>
        <v>0</v>
      </c>
      <c r="BP2" s="44">
        <f t="shared" si="0"/>
        <v>0</v>
      </c>
      <c r="BQ2" s="44">
        <f t="shared" ca="1" si="0"/>
        <v>0</v>
      </c>
      <c r="BR2" s="44">
        <f t="shared" si="0"/>
        <v>0</v>
      </c>
      <c r="BS2" s="44">
        <f t="shared" si="0"/>
        <v>0</v>
      </c>
      <c r="BT2" s="44">
        <f t="shared" si="0"/>
        <v>0</v>
      </c>
      <c r="BU2" s="44">
        <f t="shared" si="0"/>
        <v>0</v>
      </c>
      <c r="BV2" s="44">
        <f t="shared" si="0"/>
        <v>0</v>
      </c>
      <c r="BW2" s="44">
        <f t="shared" si="0"/>
        <v>0</v>
      </c>
      <c r="BX2" s="132" t="s">
        <v>253</v>
      </c>
      <c r="BY2" s="133"/>
      <c r="BZ2" s="133"/>
      <c r="CA2" s="134"/>
    </row>
    <row r="3" spans="1:87" s="12" customFormat="1" ht="173.25" customHeight="1" thickBot="1" x14ac:dyDescent="0.3">
      <c r="A3" s="17" t="str">
        <f>IF($E$1="D",LISTE!AB3,IF($E$1="I",LISTE!AB6,LISTE!AB9))</f>
        <v>Linie markieren (x)</v>
      </c>
      <c r="B3" s="56" t="str">
        <f>IF($E$1="D",LISTE!AC3,IF($E$1="I",LISTE!AC6,LISTE!AC9))</f>
        <v>n=neu ae=Aenderung l=löschen</v>
      </c>
      <c r="C3" s="52" t="s">
        <v>223</v>
      </c>
      <c r="D3" s="53" t="str">
        <f>IF($E$1="D",LISTE!AD3,IF($E$1="I",LISTE!AD6,LISTE!AD9))</f>
        <v>Verantw. SBB Infra</v>
      </c>
      <c r="E3" s="54" t="str">
        <f>IF($E$1="D",LISTE!AE3,IF($E$1="I",LISTE!AE6,LISTE!AE9))&amp;"  0=NOK, 1= Konflikt/Leer, 2=OK"</f>
        <v>Status Zuteilung "Spalte AS"  0=NOK, 1= Konflikt/Leer, 2=OK</v>
      </c>
      <c r="F3" s="55" t="str">
        <f>IF($E$1="D",LISTE!AF3,IF($E$1="I",LISTE!AF6,LISTE!AF9))</f>
        <v>DIDOK</v>
      </c>
      <c r="G3" s="45" t="str">
        <f>IF($E$1="D",LISTE!AG3,IF($E$1="I",LISTE!AG6,LISTE!AG9))</f>
        <v>Abstellung ohne Zugnr=AOZ
Abstellung mit Zugnr=AMZ</v>
      </c>
      <c r="H3" s="25" t="str">
        <f>IF($E$1="D",LISTE!AH3,IF($E$1="I",LISTE!AH6,LISTE!AH9))</f>
        <v>Zugnummer</v>
      </c>
      <c r="I3" s="26" t="str">
        <f>IF($E$1="D",LISTE!AI3,IF($E$1="I",LISTE!AI6,LISTE!AI9))</f>
        <v>DEBI</v>
      </c>
      <c r="J3" s="41" t="str">
        <f>IF($E$1="D",LISTE!AJ3,IF($E$1="I",LISTE!AJ6,LISTE!AJ9))</f>
        <v xml:space="preserve"> Dienstelle/Betriebspunkt</v>
      </c>
      <c r="K3" s="19" t="str">
        <f>IF($E$1="D",LISTE!AK3,IF($E$1="I",LISTE!AK6,LISTE!AK9))</f>
        <v>Meter</v>
      </c>
      <c r="L3" s="20" t="str">
        <f>IF($E$1="D",LISTE!AL3,IF($E$1="I",LISTE!AL6,LISTE!AL9))</f>
        <v>Datum vom</v>
      </c>
      <c r="M3" s="21" t="str">
        <f>IF($E$1="D",LISTE!AM3,IF($E$1="I",LISTE!AM6,LISTE!AM9))</f>
        <v>Datum bis</v>
      </c>
      <c r="N3" s="35" t="str">
        <f>IF($E$1="D",LISTE!AN3,IF($E$1="I",LISTE!AN6,LISTE!AN9))</f>
        <v xml:space="preserve">       Montag</v>
      </c>
      <c r="O3" s="33" t="str">
        <f>IF($E$1="D",LISTE!AO3,IF($E$1="I",LISTE!AO6,LISTE!AO9))</f>
        <v xml:space="preserve">       Dienstag</v>
      </c>
      <c r="P3" s="33" t="str">
        <f>IF($E$1="D",LISTE!AP3,IF($E$1="I",LISTE!AP6,LISTE!AP9))</f>
        <v xml:space="preserve">       Mittwoch</v>
      </c>
      <c r="Q3" s="33" t="str">
        <f>IF($E$1="D",LISTE!AQ3,IF($E$1="I",LISTE!AQ6,LISTE!AQ9))</f>
        <v xml:space="preserve">       Donnerstag</v>
      </c>
      <c r="R3" s="33" t="str">
        <f>IF($E$1="D",LISTE!AR3,IF($E$1="I",LISTE!AR6,LISTE!AR9))</f>
        <v xml:space="preserve">       Freitag</v>
      </c>
      <c r="S3" s="33" t="str">
        <f>IF($E$1="D",LISTE!AS3,IF($E$1="I",LISTE!AS6,LISTE!AS9))</f>
        <v xml:space="preserve">       Samstag</v>
      </c>
      <c r="T3" s="34" t="str">
        <f>IF($E$1="D",LISTE!AT3,IF($E$1="I",LISTE!AT6,LISTE!AT9))</f>
        <v xml:space="preserve">       Sonntag</v>
      </c>
      <c r="U3" s="35" t="str">
        <f>IF($E$1="D",LISTE!AU3,IF($E$1="I",LISTE!AU6,LISTE!AU9))</f>
        <v xml:space="preserve">       Montag</v>
      </c>
      <c r="V3" s="33" t="str">
        <f>IF($E$1="D",LISTE!AV3,IF($E$1="I",LISTE!AV6,LISTE!AV9))</f>
        <v xml:space="preserve">       Dienstag</v>
      </c>
      <c r="W3" s="33" t="str">
        <f>IF($E$1="D",LISTE!AW3,IF($E$1="I",LISTE!AW6,LISTE!AW9))</f>
        <v xml:space="preserve">       Mittwoch</v>
      </c>
      <c r="X3" s="33" t="str">
        <f>IF($E$1="D",LISTE!AX3,IF($E$1="I",LISTE!AX6,LISTE!AX9))</f>
        <v xml:space="preserve">       Donnerstag</v>
      </c>
      <c r="Y3" s="33" t="str">
        <f>IF($E$1="D",LISTE!AY3,IF($E$1="I",LISTE!AY6,LISTE!AY9))</f>
        <v xml:space="preserve">       Freitag</v>
      </c>
      <c r="Z3" s="33" t="str">
        <f>IF($E$1="D",LISTE!AZ3,IF($E$1="I",LISTE!AZ6,LISTE!AZ9))</f>
        <v xml:space="preserve">       Samstag</v>
      </c>
      <c r="AA3" s="33" t="str">
        <f>IF($E$1="D",LISTE!BA3,IF($E$1="I",LISTE!BA6,LISTE!BA9))</f>
        <v xml:space="preserve">       Sonntag</v>
      </c>
      <c r="AB3" s="64" t="str">
        <f>IF($E$1="D",LISTE!BB3,IF($E$1="I",LISTE!BB6,LISTE!BB9))</f>
        <v xml:space="preserve">Datum Ankunft 
</v>
      </c>
      <c r="AC3" s="64" t="str">
        <f>IF($E$1="D",LISTE!BC3,IF($E$1="I",LISTE!BC6,LISTE!BC9))</f>
        <v>Zeit Ankunft</v>
      </c>
      <c r="AD3" s="65" t="str">
        <f>IF($E$1="D",LISTE!BD3,IF($E$1="I",LISTE!BD6,LISTE!BD9))</f>
        <v xml:space="preserve">Datum Abfahrt 
</v>
      </c>
      <c r="AE3" s="66" t="str">
        <f>IF($E$1="D",LISTE!BE3,IF($E$1="I",LISTE!BE6,LISTE!BE9))</f>
        <v>Zeit Abfahrt</v>
      </c>
      <c r="AF3" s="65" t="str">
        <f>IF($E$1="D",LISTE!BF3,IF($E$1="I",LISTE!BF6,LISTE!BF9))</f>
        <v>Art der ZL</v>
      </c>
      <c r="AG3" s="66" t="str">
        <f>IF($E$1="D",LISTE!BG3,IF($E$1="I",LISTE!BG6,LISTE!BG9))</f>
        <v>Art des Rollmaterials</v>
      </c>
      <c r="AH3" s="65" t="str">
        <f>IF($E$1="D",LISTE!BH3,IF($E$1="I",LISTE!BH6,LISTE!BH9))</f>
        <v>Qualitativ
Anforderung 1</v>
      </c>
      <c r="AI3" s="65" t="str">
        <f>IF($E$1="D",LISTE!BI3,IF($E$1="I",LISTE!BI6,LISTE!BI9))</f>
        <v>Qualitativ
Anforderung 2</v>
      </c>
      <c r="AJ3" s="65" t="str">
        <f>IF($E$1="D",LISTE!BJ3,IF($E$1="I",LISTE!BJ6,LISTE!BJ9))</f>
        <v>zusätzliches Gleis 1</v>
      </c>
      <c r="AK3" s="65" t="str">
        <f>IF($E$1="D",LISTE!BK3,IF($E$1="I",LISTE!BK6,LISTE!BK9))</f>
        <v>zusätzliches Gleis 2</v>
      </c>
      <c r="AL3" s="65" t="str">
        <f>IF($E$1="D",LISTE!BL3,IF($E$1="I",LISTE!BL6,LISTE!BL9))</f>
        <v>Für Zug/Züge</v>
      </c>
      <c r="AM3" s="65" t="str">
        <f>IF($E$1="D",LISTE!BM3,IF($E$1="I",LISTE!BM6,LISTE!BM9))</f>
        <v xml:space="preserve">
Von Zug/Zügen</v>
      </c>
      <c r="AN3" s="65" t="str">
        <f>IF($E$1="D",LISTE!BN3,IF($E$1="I",LISTE!BN6,LISTE!BN9))</f>
        <v>Gleiswunsch</v>
      </c>
      <c r="AO3" s="64" t="str">
        <f>IF($E$1="D",LISTE!BO3,IF($E$1="I",LISTE!BO6,LISTE!BO9))</f>
        <v>Bemerkungen Kunde</v>
      </c>
      <c r="AP3" s="64" t="str">
        <f>IF($E$1="D",LISTE!BP3,IF($E$1="I",LISTE!BP6,LISTE!BP9))</f>
        <v>Datum</v>
      </c>
      <c r="AQ3" s="64" t="str">
        <f>IF($E$1="D",LISTE!BQ3,IF($E$1="I",LISTE!BQ6,LISTE!BQ9))</f>
        <v>Name Verantwortlicher EVU</v>
      </c>
      <c r="AR3" s="66" t="str">
        <f>IF($E$1="D",LISTE!BR3,IF($E$1="I",LISTE!BR6,LISTE!BR9))</f>
        <v>Beurteilung Alternative</v>
      </c>
      <c r="AS3" s="67" t="str">
        <f>IF($E$1="D",LISTE!BS3,IF($E$1="I",LISTE!BS6,LISTE!BS9))</f>
        <v>Entscheid ISB</v>
      </c>
      <c r="AT3" s="68" t="str">
        <f>IF($E$1="D",LISTE!BT3,IF($E$1="I",LISTE!BT6,LISTE!BT9))</f>
        <v>Begründung, Alternativen</v>
      </c>
      <c r="AU3" s="68" t="str">
        <f>IF($E$1="D",LISTE!BU3,IF($E$1="I",LISTE!BU6,LISTE!BU9))</f>
        <v xml:space="preserve">Status </v>
      </c>
      <c r="AV3" s="68" t="str">
        <f>IF($E$1="D",LISTE!BV3,IF($E$1="I",LISTE!BV6,LISTE!BV9))</f>
        <v>Datum</v>
      </c>
      <c r="AW3" s="23" t="str">
        <f>IF($E$1="D",LISTE!BX3,IF($E$1="I",LISTE!BX6,LISTE!BX9))</f>
        <v>Kategorie Bahnhof</v>
      </c>
      <c r="AX3" s="24" t="str">
        <f>IF($E$1="D",LISTE!BY3,IF($E$1="I",LISTE!BY6,LISTE!BY9))</f>
        <v>Anzahl Abstelltungen
der gesamten Verkehrsperiode</v>
      </c>
      <c r="AY3" s="24" t="str">
        <f>IF($E$1="D",LISTE!BZ3,IF($E$1="I",LISTE!BZ6,LISTE!BZ9))</f>
        <v>Preis pro Abstellung</v>
      </c>
      <c r="AZ3" s="24" t="str">
        <f>IF($E$1="D",LISTE!CA3,IF($E$1="I",LISTE!CA6,LISTE!CA9))</f>
        <v>Total Preis der gesamten Verkehrsperiode</v>
      </c>
      <c r="BA3" s="24" t="str">
        <f>IF($E$1="D",LISTE!CB3,IF($E$1="I",LISTE!CB6,LISTE!CB9))</f>
        <v>Montag</v>
      </c>
      <c r="BB3" s="24" t="str">
        <f>IF($E$1="D",LISTE!CC3,IF($E$1="I",LISTE!CC6,LISTE!CC9))</f>
        <v>Dienstag</v>
      </c>
      <c r="BC3" s="24" t="str">
        <f>IF($E$1="D",LISTE!CD3,IF($E$1="I",LISTE!CD6,LISTE!CD9))</f>
        <v>Mittwoch</v>
      </c>
      <c r="BD3" s="24" t="str">
        <f>IF($E$1="D",LISTE!CE3,IF($E$1="I",LISTE!CE6,LISTE!CE9))</f>
        <v>Donnerstag</v>
      </c>
      <c r="BE3" s="24" t="str">
        <f>IF($E$1="D",LISTE!CF3,IF($E$1="I",LISTE!CF6,LISTE!CF9))</f>
        <v>Freitag</v>
      </c>
      <c r="BF3" s="24" t="str">
        <f>IF($E$1="D",LISTE!CG3,IF($E$1="I",LISTE!CG6,LISTE!CG9))</f>
        <v>Samstag</v>
      </c>
      <c r="BG3" s="24" t="str">
        <f>IF($E$1="D",LISTE!CH3,IF($E$1="I",LISTE!CH6,LISTE!CH9))</f>
        <v>Sonntag</v>
      </c>
      <c r="BH3" s="24">
        <f>IF($E$1="D",LISTE!CI3,IF($E$1="I",LISTE!CI6,LISTE!CI9))</f>
        <v>1</v>
      </c>
      <c r="BI3" s="24">
        <f>IF($E$1="D",LISTE!CJ3,IF($E$1="I",LISTE!CJ6,LISTE!CJ9))</f>
        <v>2</v>
      </c>
      <c r="BJ3" s="24">
        <f>IF($E$1="D",LISTE!CK3,IF($E$1="I",LISTE!CK6,LISTE!CK9))</f>
        <v>3</v>
      </c>
      <c r="BK3" s="24">
        <f>IF($E$1="D",LISTE!CL3,IF($E$1="I",LISTE!CL6,LISTE!CL9))</f>
        <v>4</v>
      </c>
      <c r="BL3" s="24">
        <f>IF($E$1="D",LISTE!CM3,IF($E$1="I",LISTE!CM6,LISTE!CM9))</f>
        <v>5</v>
      </c>
      <c r="BM3" s="24">
        <f>IF($E$1="D",LISTE!CN3,IF($E$1="I",LISTE!CN6,LISTE!CN9))</f>
        <v>6</v>
      </c>
      <c r="BN3" s="24">
        <f>IF($E$1="D",LISTE!CO3,IF($E$1="I",LISTE!CO6,LISTE!CO9))</f>
        <v>7</v>
      </c>
      <c r="BO3" s="36" t="str">
        <f>IF($E$1="D",LISTE!CP3,IF($E$1="I",LISTE!CP6,LISTE!CP9))</f>
        <v>Abstellung Typ 
"Spalte G"</v>
      </c>
      <c r="BP3" s="20" t="str">
        <f>IF($E$1="D",LISTE!CQ3,IF($E$1="I",LISTE!CQ6,LISTE!CQ9))</f>
        <v>Zug Nummer
"Spalte H"</v>
      </c>
      <c r="BQ3" s="20" t="str">
        <f>IF($E$1="D",LISTE!CR3,IF($E$1="I",LISTE!CR6,LISTE!CR9))</f>
        <v>DEBI
"Spalte I"</v>
      </c>
      <c r="BR3" s="20" t="str">
        <f>IF($E$1="D",LISTE!CS3,IF($E$1="I",LISTE!CS6,LISTE!CS9))</f>
        <v>Dst
"Spalte J"</v>
      </c>
      <c r="BS3" s="20" t="str">
        <f>IF($E$1="D",LISTE!CT3,IF($E$1="I",LISTE!CT6,LISTE!CT9))</f>
        <v>Meter
"Spalte K"</v>
      </c>
      <c r="BT3" s="20" t="str">
        <f>IF($E$1="D",LISTE!CU3,IF($E$1="I",LISTE!CU6,LISTE!CU9))</f>
        <v>Periode
"Spalte L&amp;M"</v>
      </c>
      <c r="BU3" s="20" t="str">
        <f>IF($E$1="D",LISTE!CV3,IF($E$1="I",LISTE!CV6,LISTE!CV9))</f>
        <v>Kalender
"Spalte N bis T"</v>
      </c>
      <c r="BV3" s="20" t="str">
        <f>IF($E$1="D",LISTE!CW3,IF($E$1="I",LISTE!CW6,LISTE!CW9))</f>
        <v>Erster Verkehrstag
"Spalte AB bis AE"</v>
      </c>
      <c r="BW3" s="50" t="str">
        <f>IF($E$1="D",LISTE!CX3,IF($E$1="I",LISTE!CX6,LISTE!CX9))</f>
        <v>Art der ZL
"Spalte AF"</v>
      </c>
      <c r="BX3" s="71" t="s">
        <v>254</v>
      </c>
      <c r="BY3" s="71" t="s">
        <v>255</v>
      </c>
      <c r="BZ3" s="71" t="s">
        <v>256</v>
      </c>
      <c r="CA3" s="71" t="s">
        <v>257</v>
      </c>
      <c r="CC3" s="127" t="s">
        <v>1534</v>
      </c>
      <c r="CD3" s="127" t="s">
        <v>49</v>
      </c>
      <c r="CE3" s="127" t="s">
        <v>1535</v>
      </c>
      <c r="CF3" s="128" t="s">
        <v>1536</v>
      </c>
      <c r="CG3" s="127" t="s">
        <v>1537</v>
      </c>
      <c r="CH3" s="127" t="s">
        <v>68</v>
      </c>
      <c r="CI3" s="127" t="s">
        <v>1538</v>
      </c>
    </row>
    <row r="4" spans="1:87" s="112" customFormat="1" ht="13.2" x14ac:dyDescent="0.2">
      <c r="A4" s="109"/>
      <c r="B4" s="81"/>
      <c r="C4" s="110" t="str">
        <f t="shared" ref="C4:C35" si="1">IF(J4="","",IFERROR(VLOOKUP(J4,ListeBP,6,0),INDEX(ListeBP,MATCH(J4&amp;"*",INDEX(ListeBP,,1),1),6)))</f>
        <v/>
      </c>
      <c r="D4" s="73" t="str">
        <f t="shared" ref="D4:D35" si="2">IF(J4="","",IFERROR(VLOOKUP(J4,ListeBP,5,0),INDEX(ListeBP,MATCH(J4&amp;"*",INDEX(ListeBP,,1),1),5)))</f>
        <v/>
      </c>
      <c r="E4" s="98" t="str">
        <f>IF(OR(G4="",I4="",J4="",K4="",L4="",M4="",AB4="",AC4="",AD4="",AE4="",AF4=""),"",IF(OR(AU4="",AU4="Konflikt",AU4="Offen"),1,IF(AU4="Abgelehnt",0,2)))</f>
        <v/>
      </c>
      <c r="F4" s="74" t="str">
        <f t="shared" ref="F4:F35" si="3">IF(J4="","",IFERROR(VLOOKUP(J4,ListeBP,2,0),INDEX(ListeBP,MATCH(J4&amp;"*",INDEX(ListeBP,,1),1),2)))</f>
        <v/>
      </c>
      <c r="G4" s="81"/>
      <c r="H4" s="82"/>
      <c r="I4" s="18"/>
      <c r="J4" s="83"/>
      <c r="K4" s="84"/>
      <c r="L4" s="32"/>
      <c r="M4" s="32"/>
      <c r="N4" s="85"/>
      <c r="O4" s="86"/>
      <c r="P4" s="86"/>
      <c r="Q4" s="86"/>
      <c r="R4" s="86"/>
      <c r="S4" s="86"/>
      <c r="T4" s="87"/>
      <c r="U4" s="88"/>
      <c r="V4" s="86"/>
      <c r="W4" s="86"/>
      <c r="X4" s="86"/>
      <c r="Y4" s="86"/>
      <c r="Z4" s="86"/>
      <c r="AA4" s="89"/>
      <c r="AB4" s="32"/>
      <c r="AC4" s="61"/>
      <c r="AD4" s="32"/>
      <c r="AE4" s="61"/>
      <c r="AF4" s="69"/>
      <c r="AG4" s="62"/>
      <c r="AH4" s="3"/>
      <c r="AI4" s="4"/>
      <c r="AJ4" s="5"/>
      <c r="AK4" s="5"/>
      <c r="AL4" s="22"/>
      <c r="AM4" s="22"/>
      <c r="AN4" s="16"/>
      <c r="AO4" s="2"/>
      <c r="AP4" s="60"/>
      <c r="AQ4" s="59"/>
      <c r="AR4" s="63"/>
      <c r="AS4" s="123"/>
      <c r="AT4" s="124"/>
      <c r="AU4" s="125"/>
      <c r="AV4" s="126"/>
      <c r="AW4" s="75" t="str">
        <f t="shared" ref="AW4:AW35" si="4">IF(J4="","-",VLOOKUP(J4,ListeBP,3,0)&amp;VLOOKUP(J4,ListeBP,4,0))</f>
        <v>-</v>
      </c>
      <c r="AX4" s="92" t="str">
        <f>IF(M4&lt;L4,"",IF(OR(L4="",M4=""),"",SUM(BH4:BN4)))</f>
        <v/>
      </c>
      <c r="AY4" s="76" t="str">
        <f>IF(OR(G4="",I4="",J4="",K4="",L4="",M4="",AB4="",AC4="",AD4="",AE4="",AF4=""),"",
IF(OR(AF4&lt;&gt;"Abstellen",AU4="Abgelehnt"),0,CF4))</f>
        <v/>
      </c>
      <c r="AZ4" s="72" t="str">
        <f>IF(OR(AX4="",AY4=""),"",AX4*AY4)</f>
        <v/>
      </c>
      <c r="BA4" s="93" t="str">
        <f>IF(TRIM(N4)&lt;&gt;"",1,"")</f>
        <v/>
      </c>
      <c r="BB4" s="94" t="str">
        <f>IF(TRIM(O4)&lt;&gt;"",2,"")</f>
        <v/>
      </c>
      <c r="BC4" s="94" t="str">
        <f>IF(TRIM(P4)&lt;&gt;"",3,"")</f>
        <v/>
      </c>
      <c r="BD4" s="94" t="str">
        <f>IF(TRIM(Q4)&lt;&gt;"",4,"")</f>
        <v/>
      </c>
      <c r="BE4" s="94" t="str">
        <f>IF(TRIM(R4)&lt;&gt;"",5,"")</f>
        <v/>
      </c>
      <c r="BF4" s="94" t="str">
        <f>IF(TRIM(S4)&lt;&gt;"",6,"")</f>
        <v/>
      </c>
      <c r="BG4" s="95" t="str">
        <f>IF(TRIM(T4)&lt;&gt;"",7,"")</f>
        <v/>
      </c>
      <c r="BH4" s="96" t="str">
        <f t="shared" ref="BH4:BN4" si="5">IF($G4="","",COUNTIFS(Tag,BA4,kalendar,"&gt;"&amp;"="&amp;$L4,kalendar,"&lt;"&amp;"="&amp;$M4))</f>
        <v/>
      </c>
      <c r="BI4" s="96" t="str">
        <f t="shared" si="5"/>
        <v/>
      </c>
      <c r="BJ4" s="96" t="str">
        <f t="shared" si="5"/>
        <v/>
      </c>
      <c r="BK4" s="96" t="str">
        <f t="shared" si="5"/>
        <v/>
      </c>
      <c r="BL4" s="96" t="str">
        <f t="shared" si="5"/>
        <v/>
      </c>
      <c r="BM4" s="96" t="str">
        <f t="shared" si="5"/>
        <v/>
      </c>
      <c r="BN4" s="96" t="str">
        <f t="shared" si="5"/>
        <v/>
      </c>
      <c r="BO4" s="77">
        <f>IF(OR(G4="AOZ",G4="AMZ"),1,0)</f>
        <v>0</v>
      </c>
      <c r="BP4" s="78">
        <f>IF(G4="AOZ",1,IF(AND(G4="AMZ",H4&lt;100000,H4&gt;0),1,0))</f>
        <v>0</v>
      </c>
      <c r="BQ4" s="79">
        <f t="shared" ref="BQ4:BQ35" ca="1" si="6">IF(OR(I4="",I4=0,ISERROR(VLOOKUP(I4,ListeDEBI,1,0))),0,1)</f>
        <v>0</v>
      </c>
      <c r="BR4" s="78">
        <f>IF(OR(J4="",ISERROR(AW4)),0,1)</f>
        <v>0</v>
      </c>
      <c r="BS4" s="78">
        <f>IF(K4&gt;1,1,0)</f>
        <v>0</v>
      </c>
      <c r="BT4" s="80">
        <f t="shared" ref="BT4:BT35" si="7">IF(M4&lt;L4,0,IF(COUNTIFS(L4,"&gt;="&amp;(MIN(kalendar)),M4,"&lt;="&amp;(MAX(kalendar)),L4,"&lt;"&amp;"="&amp;(MAX(kalendar)),M4,"&gt;"&amp;"="&amp;(MIN(kalendar)))=1,1,0))</f>
        <v>0</v>
      </c>
      <c r="BU4" s="78">
        <f>IF(SUM(BH4:BN4)=0,0,1)</f>
        <v>0</v>
      </c>
      <c r="BV4" s="78">
        <f>IF(AND(AND(AB4&gt;0,AD4&gt;0,AC4&lt;&gt;"",AE4&lt;&gt;"",SUM(AB4+AC4)&lt;SUM(AD4+AE4)),NOT(ISERROR(AY4))),1,0)</f>
        <v>0</v>
      </c>
      <c r="BW4" s="97">
        <f>IF(OR(AF4="Abstellen",AF4="Rangieren",AF4="Umfahren"),1,0)</f>
        <v>0</v>
      </c>
      <c r="BX4" s="111"/>
      <c r="BY4" s="111"/>
      <c r="BZ4" s="111"/>
      <c r="CA4" s="111"/>
      <c r="CC4" s="129">
        <f>_xlfn.CEILING.MATH((((AD4+AE4)-(1/1441))-(AB4+AC4)),1/24)*24</f>
        <v>0</v>
      </c>
      <c r="CD4" s="130">
        <f>IF(AND(AH4="Freiverlad",CC4&lt;10.01),0,1)</f>
        <v>1</v>
      </c>
      <c r="CE4" s="130">
        <f>IF(AND(AH4="Freiverlad",CC4&gt;10),ROUND(CC4-8,0),ROUND(CC4,0))</f>
        <v>0</v>
      </c>
      <c r="CF4" s="131">
        <f t="shared" ref="CF4:CF5" si="8">_xlfn.IFNA(VLOOKUP(PRODUCT(CD4:CE4),heures,2,0)*K4*CI4,0)</f>
        <v>0</v>
      </c>
      <c r="CG4" s="130" t="str">
        <f t="shared" ref="CG4:CG5" si="9">LEFT(AW4,1)</f>
        <v>-</v>
      </c>
      <c r="CH4" s="130" t="str">
        <f t="shared" ref="CH4:CH5" si="10">RIGHT(AW4,2)</f>
        <v>-</v>
      </c>
      <c r="CI4" s="130">
        <f t="shared" ref="CI4:CI5" si="11">IF(CG4="A",0.042,IF(CG4="B",IF(OR(CH4*1=11,CH4*1=65,CH4*1=85),0.028/2,0.028),IF(CG4="C",IF(OR(CH4*1=11,CH4*1=65,CH4*1=85),0.014/2,0.014),0)))</f>
        <v>0</v>
      </c>
    </row>
    <row r="5" spans="1:87" ht="12.6" customHeight="1" x14ac:dyDescent="0.25">
      <c r="A5" s="109"/>
      <c r="B5" s="81"/>
      <c r="C5" s="110" t="str">
        <f t="shared" si="1"/>
        <v/>
      </c>
      <c r="D5" s="73" t="str">
        <f t="shared" si="2"/>
        <v/>
      </c>
      <c r="E5" s="98" t="str">
        <f t="shared" ref="E5:E68" si="12">IF(OR(G5="",I5="",J5="",K5="",L5="",M5="",AB5="",AC5="",AD5="",AE5="",AF5=""),"",IF(OR(AU5="",AU5="Konflikt",AU5="Offen"),1,IF(AU5="Abgelehnt",0,2)))</f>
        <v/>
      </c>
      <c r="F5" s="74" t="str">
        <f t="shared" si="3"/>
        <v/>
      </c>
      <c r="G5" s="81"/>
      <c r="H5" s="82"/>
      <c r="I5" s="18"/>
      <c r="J5" s="83"/>
      <c r="K5" s="84"/>
      <c r="L5" s="32"/>
      <c r="M5" s="32"/>
      <c r="N5" s="85" t="s">
        <v>1533</v>
      </c>
      <c r="O5" s="86"/>
      <c r="P5" s="86"/>
      <c r="Q5" s="86"/>
      <c r="R5" s="86"/>
      <c r="S5" s="86"/>
      <c r="T5" s="87"/>
      <c r="U5" s="88"/>
      <c r="V5" s="86"/>
      <c r="W5" s="86"/>
      <c r="X5" s="86"/>
      <c r="Y5" s="86"/>
      <c r="Z5" s="86"/>
      <c r="AA5" s="89"/>
      <c r="AB5" s="32"/>
      <c r="AC5" s="61"/>
      <c r="AD5" s="32"/>
      <c r="AE5" s="61"/>
      <c r="AF5" s="69"/>
      <c r="AG5" s="62"/>
      <c r="AH5" s="3"/>
      <c r="AI5" s="4"/>
      <c r="AJ5" s="5"/>
      <c r="AK5" s="5"/>
      <c r="AL5" s="22"/>
      <c r="AM5" s="22"/>
      <c r="AN5" s="16"/>
      <c r="AO5" s="2"/>
      <c r="AP5" s="60"/>
      <c r="AQ5" s="59"/>
      <c r="AR5" s="63"/>
      <c r="AS5" s="123"/>
      <c r="AT5" s="124"/>
      <c r="AU5" s="125"/>
      <c r="AV5" s="126"/>
      <c r="AW5" s="75" t="str">
        <f t="shared" si="4"/>
        <v>-</v>
      </c>
      <c r="AX5" s="92" t="str">
        <f t="shared" ref="AX5:AX68" si="13">IF(M5&lt;L5,"",IF(OR(L5="",M5=""),"",SUM(BH5:BN5)))</f>
        <v/>
      </c>
      <c r="AY5" s="76" t="str">
        <f t="shared" ref="AY5:AY68" si="14">IF(OR(G5="",I5="",J5="",K5="",L5="",M5="",AB5="",AC5="",AD5="",AE5="",AF5=""),"",
IF(OR(AF5&lt;&gt;"Abstellen",AU5="Abgelehnt"),0,CF5))</f>
        <v/>
      </c>
      <c r="AZ5" s="72" t="str">
        <f t="shared" ref="AZ5:AZ68" si="15">IF(OR(AX5="",AY5=""),"",AX5*AY5)</f>
        <v/>
      </c>
      <c r="BA5" s="93" t="str">
        <f t="shared" ref="BA5:BA68" si="16">IF(TRIM(N5)&lt;&gt;"",1,"")</f>
        <v/>
      </c>
      <c r="BB5" s="94" t="str">
        <f t="shared" ref="BB5:BB68" si="17">IF(TRIM(O5)&lt;&gt;"",2,"")</f>
        <v/>
      </c>
      <c r="BC5" s="94" t="str">
        <f t="shared" ref="BC5:BC68" si="18">IF(TRIM(P5)&lt;&gt;"",3,"")</f>
        <v/>
      </c>
      <c r="BD5" s="94" t="str">
        <f t="shared" ref="BD5:BD68" si="19">IF(TRIM(Q5)&lt;&gt;"",4,"")</f>
        <v/>
      </c>
      <c r="BE5" s="94" t="str">
        <f t="shared" ref="BE5:BE68" si="20">IF(TRIM(R5)&lt;&gt;"",5,"")</f>
        <v/>
      </c>
      <c r="BF5" s="94" t="str">
        <f t="shared" ref="BF5:BF68" si="21">IF(TRIM(S5)&lt;&gt;"",6,"")</f>
        <v/>
      </c>
      <c r="BG5" s="95" t="str">
        <f t="shared" ref="BG5:BG68" si="22">IF(TRIM(T5)&lt;&gt;"",7,"")</f>
        <v/>
      </c>
      <c r="BH5" s="96" t="str">
        <f t="shared" ref="BH5:BH68" si="23">IF($G5="","",COUNTIFS(Tag,BA5,kalendar,"&gt;"&amp;"="&amp;$L5,kalendar,"&lt;"&amp;"="&amp;$M5))</f>
        <v/>
      </c>
      <c r="BI5" s="96" t="str">
        <f t="shared" ref="BI5:BI68" si="24">IF($G5="","",COUNTIFS(Tag,BB5,kalendar,"&gt;"&amp;"="&amp;$L5,kalendar,"&lt;"&amp;"="&amp;$M5))</f>
        <v/>
      </c>
      <c r="BJ5" s="96" t="str">
        <f t="shared" ref="BJ5:BJ68" si="25">IF($G5="","",COUNTIFS(Tag,BC5,kalendar,"&gt;"&amp;"="&amp;$L5,kalendar,"&lt;"&amp;"="&amp;$M5))</f>
        <v/>
      </c>
      <c r="BK5" s="96" t="str">
        <f t="shared" ref="BK5:BK68" si="26">IF($G5="","",COUNTIFS(Tag,BD5,kalendar,"&gt;"&amp;"="&amp;$L5,kalendar,"&lt;"&amp;"="&amp;$M5))</f>
        <v/>
      </c>
      <c r="BL5" s="96" t="str">
        <f t="shared" ref="BL5:BL68" si="27">IF($G5="","",COUNTIFS(Tag,BE5,kalendar,"&gt;"&amp;"="&amp;$L5,kalendar,"&lt;"&amp;"="&amp;$M5))</f>
        <v/>
      </c>
      <c r="BM5" s="96" t="str">
        <f t="shared" ref="BM5:BM68" si="28">IF($G5="","",COUNTIFS(Tag,BF5,kalendar,"&gt;"&amp;"="&amp;$L5,kalendar,"&lt;"&amp;"="&amp;$M5))</f>
        <v/>
      </c>
      <c r="BN5" s="96" t="str">
        <f t="shared" ref="BN5:BN68" si="29">IF($G5="","",COUNTIFS(Tag,BG5,kalendar,"&gt;"&amp;"="&amp;$L5,kalendar,"&lt;"&amp;"="&amp;$M5))</f>
        <v/>
      </c>
      <c r="BO5" s="77">
        <f t="shared" ref="BO5:BO68" si="30">IF(OR(G5="AOZ",G5="AMZ"),1,0)</f>
        <v>0</v>
      </c>
      <c r="BP5" s="78">
        <f t="shared" ref="BP5:BP68" si="31">IF(G5="AOZ",1,IF(AND(G5="AMZ",H5&lt;100000,H5&gt;0),1,0))</f>
        <v>0</v>
      </c>
      <c r="BQ5" s="79">
        <f t="shared" ca="1" si="6"/>
        <v>0</v>
      </c>
      <c r="BR5" s="78">
        <f t="shared" ref="BR5:BR68" si="32">IF(OR(J5="",ISERROR(AW5)),0,1)</f>
        <v>0</v>
      </c>
      <c r="BS5" s="78">
        <f t="shared" ref="BS5:BS68" si="33">IF(K5&gt;1,1,0)</f>
        <v>0</v>
      </c>
      <c r="BT5" s="80">
        <f t="shared" si="7"/>
        <v>0</v>
      </c>
      <c r="BU5" s="78">
        <f t="shared" ref="BU5:BU68" si="34">IF(SUM(BH5:BN5)=0,0,1)</f>
        <v>0</v>
      </c>
      <c r="BV5" s="78">
        <f t="shared" ref="BV5:BV68" si="35">IF(AND(AND(AB5&gt;0,AD5&gt;0,AC5&lt;&gt;"",AE5&lt;&gt;"",SUM(AB5+AC5)&lt;SUM(AD5+AE5)),NOT(ISERROR(AY5))),1,0)</f>
        <v>0</v>
      </c>
      <c r="BW5" s="97">
        <f t="shared" ref="BW5:BW68" si="36">IF(OR(AF5="Abstellen",AF5="Rangieren",AF5="Umfahren"),1,0)</f>
        <v>0</v>
      </c>
      <c r="BX5" s="111"/>
      <c r="BY5" s="111"/>
      <c r="BZ5" s="111"/>
      <c r="CA5" s="111"/>
      <c r="CC5" s="129">
        <f t="shared" ref="CC5" si="37">_xlfn.CEILING.MATH((((AD5+AE5)-(1/1441))-(AB5+AC5)),1/24)*24</f>
        <v>0</v>
      </c>
      <c r="CD5" s="130">
        <f t="shared" ref="CD5" si="38">IF(AND(AH5="Freiverlad",CC5&lt;10.01),0,1)</f>
        <v>1</v>
      </c>
      <c r="CE5" s="130">
        <f t="shared" ref="CE5:CE68" si="39">IF(AND(AH5="Freiverlad",CC5&gt;10),ROUND(CC5-8,0),ROUND(CC5,0))</f>
        <v>0</v>
      </c>
      <c r="CF5" s="131">
        <f t="shared" si="8"/>
        <v>0</v>
      </c>
      <c r="CG5" s="130" t="str">
        <f t="shared" si="9"/>
        <v>-</v>
      </c>
      <c r="CH5" s="130" t="str">
        <f t="shared" si="10"/>
        <v>-</v>
      </c>
      <c r="CI5" s="130">
        <f t="shared" si="11"/>
        <v>0</v>
      </c>
    </row>
    <row r="6" spans="1:87" ht="12.6" customHeight="1" x14ac:dyDescent="0.25">
      <c r="A6" s="109"/>
      <c r="B6" s="81"/>
      <c r="C6" s="110" t="str">
        <f t="shared" si="1"/>
        <v/>
      </c>
      <c r="D6" s="73" t="str">
        <f t="shared" si="2"/>
        <v/>
      </c>
      <c r="E6" s="98" t="str">
        <f t="shared" si="12"/>
        <v/>
      </c>
      <c r="F6" s="74" t="str">
        <f t="shared" si="3"/>
        <v/>
      </c>
      <c r="G6" s="81"/>
      <c r="H6" s="82"/>
      <c r="I6" s="18"/>
      <c r="J6" s="83"/>
      <c r="K6" s="84"/>
      <c r="L6" s="32"/>
      <c r="M6" s="32"/>
      <c r="N6" s="85"/>
      <c r="O6" s="86"/>
      <c r="P6" s="86"/>
      <c r="Q6" s="86"/>
      <c r="R6" s="86"/>
      <c r="S6" s="86"/>
      <c r="T6" s="87"/>
      <c r="U6" s="88"/>
      <c r="V6" s="86"/>
      <c r="W6" s="86"/>
      <c r="X6" s="86"/>
      <c r="Y6" s="86"/>
      <c r="Z6" s="86"/>
      <c r="AA6" s="89"/>
      <c r="AB6" s="32"/>
      <c r="AC6" s="61"/>
      <c r="AD6" s="32"/>
      <c r="AE6" s="61"/>
      <c r="AF6" s="69"/>
      <c r="AG6" s="62"/>
      <c r="AH6" s="3"/>
      <c r="AI6" s="4"/>
      <c r="AJ6" s="5"/>
      <c r="AK6" s="5"/>
      <c r="AL6" s="22"/>
      <c r="AM6" s="22"/>
      <c r="AN6" s="16"/>
      <c r="AO6" s="2"/>
      <c r="AP6" s="60"/>
      <c r="AQ6" s="59"/>
      <c r="AR6" s="63"/>
      <c r="AS6" s="123"/>
      <c r="AT6" s="124"/>
      <c r="AU6" s="125"/>
      <c r="AV6" s="126"/>
      <c r="AW6" s="75" t="str">
        <f t="shared" si="4"/>
        <v>-</v>
      </c>
      <c r="AX6" s="92" t="str">
        <f t="shared" si="13"/>
        <v/>
      </c>
      <c r="AY6" s="76" t="str">
        <f t="shared" si="14"/>
        <v/>
      </c>
      <c r="AZ6" s="72" t="str">
        <f t="shared" si="15"/>
        <v/>
      </c>
      <c r="BA6" s="93" t="str">
        <f t="shared" si="16"/>
        <v/>
      </c>
      <c r="BB6" s="94" t="str">
        <f t="shared" si="17"/>
        <v/>
      </c>
      <c r="BC6" s="94" t="str">
        <f t="shared" si="18"/>
        <v/>
      </c>
      <c r="BD6" s="94" t="str">
        <f t="shared" si="19"/>
        <v/>
      </c>
      <c r="BE6" s="94" t="str">
        <f t="shared" si="20"/>
        <v/>
      </c>
      <c r="BF6" s="94" t="str">
        <f t="shared" si="21"/>
        <v/>
      </c>
      <c r="BG6" s="95" t="str">
        <f t="shared" si="22"/>
        <v/>
      </c>
      <c r="BH6" s="96" t="str">
        <f t="shared" si="23"/>
        <v/>
      </c>
      <c r="BI6" s="96" t="str">
        <f t="shared" si="24"/>
        <v/>
      </c>
      <c r="BJ6" s="96" t="str">
        <f t="shared" si="25"/>
        <v/>
      </c>
      <c r="BK6" s="96" t="str">
        <f t="shared" si="26"/>
        <v/>
      </c>
      <c r="BL6" s="96" t="str">
        <f t="shared" si="27"/>
        <v/>
      </c>
      <c r="BM6" s="96" t="str">
        <f t="shared" si="28"/>
        <v/>
      </c>
      <c r="BN6" s="96" t="str">
        <f t="shared" si="29"/>
        <v/>
      </c>
      <c r="BO6" s="77">
        <f t="shared" si="30"/>
        <v>0</v>
      </c>
      <c r="BP6" s="78">
        <f t="shared" si="31"/>
        <v>0</v>
      </c>
      <c r="BQ6" s="79">
        <f t="shared" ca="1" si="6"/>
        <v>0</v>
      </c>
      <c r="BR6" s="78">
        <f t="shared" si="32"/>
        <v>0</v>
      </c>
      <c r="BS6" s="78">
        <f t="shared" si="33"/>
        <v>0</v>
      </c>
      <c r="BT6" s="80">
        <f t="shared" si="7"/>
        <v>0</v>
      </c>
      <c r="BU6" s="78">
        <f t="shared" si="34"/>
        <v>0</v>
      </c>
      <c r="BV6" s="78">
        <f t="shared" si="35"/>
        <v>0</v>
      </c>
      <c r="BW6" s="97">
        <f t="shared" si="36"/>
        <v>0</v>
      </c>
      <c r="BX6" s="111"/>
      <c r="BY6" s="111"/>
      <c r="BZ6" s="111"/>
      <c r="CA6" s="111"/>
      <c r="CC6" s="129">
        <f t="shared" ref="CC6:CC69" si="40">_xlfn.CEILING.MATH((((AD6+AE6)-(1/1441))-(AB6+AC6)),1/24)*24</f>
        <v>0</v>
      </c>
      <c r="CD6" s="130">
        <f t="shared" ref="CD6:CD69" si="41">IF(AND(AH6="Freiverlad",CC6&lt;10.01),0,1)</f>
        <v>1</v>
      </c>
      <c r="CE6" s="130">
        <f t="shared" si="39"/>
        <v>0</v>
      </c>
      <c r="CF6" s="131">
        <f t="shared" ref="CF6:CF69" si="42">_xlfn.IFNA(VLOOKUP(PRODUCT(CD6:CE6),heures,2,0)*K6*CI6,0)</f>
        <v>0</v>
      </c>
      <c r="CG6" s="130" t="str">
        <f t="shared" ref="CG6:CG69" si="43">LEFT(AW6,1)</f>
        <v>-</v>
      </c>
      <c r="CH6" s="130" t="str">
        <f t="shared" ref="CH6:CH69" si="44">RIGHT(AW6,2)</f>
        <v>-</v>
      </c>
      <c r="CI6" s="130">
        <f t="shared" ref="CI6:CI69" si="45">IF(CG6="A",0.042,IF(CG6="B",IF(OR(CH6*1=11,CH6*1=65,CH6*1=85),0.028/2,0.028),IF(CG6="C",IF(OR(CH6*1=11,CH6*1=65,CH6*1=85),0.014/2,0.014),0)))</f>
        <v>0</v>
      </c>
    </row>
    <row r="7" spans="1:87" ht="12.6" customHeight="1" x14ac:dyDescent="0.25">
      <c r="A7" s="109"/>
      <c r="B7" s="81"/>
      <c r="C7" s="110" t="str">
        <f t="shared" si="1"/>
        <v/>
      </c>
      <c r="D7" s="73" t="str">
        <f t="shared" si="2"/>
        <v/>
      </c>
      <c r="E7" s="98" t="str">
        <f t="shared" si="12"/>
        <v/>
      </c>
      <c r="F7" s="74" t="str">
        <f t="shared" si="3"/>
        <v/>
      </c>
      <c r="G7" s="81"/>
      <c r="H7" s="82"/>
      <c r="I7" s="18"/>
      <c r="J7" s="83"/>
      <c r="K7" s="84"/>
      <c r="L7" s="32"/>
      <c r="M7" s="32"/>
      <c r="N7" s="85"/>
      <c r="O7" s="86"/>
      <c r="P7" s="86"/>
      <c r="Q7" s="86"/>
      <c r="R7" s="86"/>
      <c r="S7" s="86"/>
      <c r="T7" s="87"/>
      <c r="U7" s="88"/>
      <c r="V7" s="86"/>
      <c r="W7" s="86"/>
      <c r="X7" s="86"/>
      <c r="Y7" s="86"/>
      <c r="Z7" s="86"/>
      <c r="AA7" s="89"/>
      <c r="AB7" s="32"/>
      <c r="AC7" s="61"/>
      <c r="AD7" s="32"/>
      <c r="AE7" s="61"/>
      <c r="AF7" s="69"/>
      <c r="AG7" s="62"/>
      <c r="AH7" s="3"/>
      <c r="AI7" s="4"/>
      <c r="AJ7" s="5"/>
      <c r="AK7" s="5"/>
      <c r="AL7" s="22"/>
      <c r="AM7" s="22"/>
      <c r="AN7" s="16"/>
      <c r="AO7" s="2"/>
      <c r="AP7" s="60"/>
      <c r="AQ7" s="59"/>
      <c r="AR7" s="63"/>
      <c r="AS7" s="123"/>
      <c r="AT7" s="124"/>
      <c r="AU7" s="125"/>
      <c r="AV7" s="126"/>
      <c r="AW7" s="75" t="str">
        <f t="shared" si="4"/>
        <v>-</v>
      </c>
      <c r="AX7" s="92" t="str">
        <f t="shared" si="13"/>
        <v/>
      </c>
      <c r="AY7" s="76" t="str">
        <f t="shared" si="14"/>
        <v/>
      </c>
      <c r="AZ7" s="72" t="str">
        <f t="shared" si="15"/>
        <v/>
      </c>
      <c r="BA7" s="93" t="str">
        <f t="shared" si="16"/>
        <v/>
      </c>
      <c r="BB7" s="94" t="str">
        <f t="shared" si="17"/>
        <v/>
      </c>
      <c r="BC7" s="94" t="str">
        <f t="shared" si="18"/>
        <v/>
      </c>
      <c r="BD7" s="94" t="str">
        <f t="shared" si="19"/>
        <v/>
      </c>
      <c r="BE7" s="94" t="str">
        <f t="shared" si="20"/>
        <v/>
      </c>
      <c r="BF7" s="94" t="str">
        <f t="shared" si="21"/>
        <v/>
      </c>
      <c r="BG7" s="95" t="str">
        <f t="shared" si="22"/>
        <v/>
      </c>
      <c r="BH7" s="96" t="str">
        <f t="shared" si="23"/>
        <v/>
      </c>
      <c r="BI7" s="96" t="str">
        <f t="shared" si="24"/>
        <v/>
      </c>
      <c r="BJ7" s="96" t="str">
        <f t="shared" si="25"/>
        <v/>
      </c>
      <c r="BK7" s="96" t="str">
        <f t="shared" si="26"/>
        <v/>
      </c>
      <c r="BL7" s="96" t="str">
        <f t="shared" si="27"/>
        <v/>
      </c>
      <c r="BM7" s="96" t="str">
        <f t="shared" si="28"/>
        <v/>
      </c>
      <c r="BN7" s="96" t="str">
        <f t="shared" si="29"/>
        <v/>
      </c>
      <c r="BO7" s="77">
        <f t="shared" si="30"/>
        <v>0</v>
      </c>
      <c r="BP7" s="78">
        <f t="shared" si="31"/>
        <v>0</v>
      </c>
      <c r="BQ7" s="79">
        <f t="shared" ca="1" si="6"/>
        <v>0</v>
      </c>
      <c r="BR7" s="78">
        <f t="shared" si="32"/>
        <v>0</v>
      </c>
      <c r="BS7" s="78">
        <f t="shared" si="33"/>
        <v>0</v>
      </c>
      <c r="BT7" s="80">
        <f t="shared" si="7"/>
        <v>0</v>
      </c>
      <c r="BU7" s="78">
        <f t="shared" si="34"/>
        <v>0</v>
      </c>
      <c r="BV7" s="78">
        <f t="shared" si="35"/>
        <v>0</v>
      </c>
      <c r="BW7" s="97">
        <f t="shared" si="36"/>
        <v>0</v>
      </c>
      <c r="BX7" s="111"/>
      <c r="BY7" s="111"/>
      <c r="BZ7" s="111"/>
      <c r="CA7" s="111"/>
      <c r="CC7" s="129">
        <f t="shared" si="40"/>
        <v>0</v>
      </c>
      <c r="CD7" s="130">
        <f t="shared" si="41"/>
        <v>1</v>
      </c>
      <c r="CE7" s="130">
        <f t="shared" si="39"/>
        <v>0</v>
      </c>
      <c r="CF7" s="131">
        <f t="shared" si="42"/>
        <v>0</v>
      </c>
      <c r="CG7" s="130" t="str">
        <f t="shared" si="43"/>
        <v>-</v>
      </c>
      <c r="CH7" s="130" t="str">
        <f t="shared" si="44"/>
        <v>-</v>
      </c>
      <c r="CI7" s="130">
        <f t="shared" si="45"/>
        <v>0</v>
      </c>
    </row>
    <row r="8" spans="1:87" ht="12.6" customHeight="1" x14ac:dyDescent="0.25">
      <c r="A8" s="109"/>
      <c r="B8" s="81"/>
      <c r="C8" s="110" t="str">
        <f t="shared" si="1"/>
        <v/>
      </c>
      <c r="D8" s="73" t="str">
        <f t="shared" si="2"/>
        <v/>
      </c>
      <c r="E8" s="98" t="str">
        <f t="shared" si="12"/>
        <v/>
      </c>
      <c r="F8" s="74" t="str">
        <f t="shared" si="3"/>
        <v/>
      </c>
      <c r="G8" s="81"/>
      <c r="H8" s="82"/>
      <c r="I8" s="18"/>
      <c r="J8" s="83"/>
      <c r="K8" s="84"/>
      <c r="L8" s="32"/>
      <c r="M8" s="32"/>
      <c r="N8" s="85"/>
      <c r="O8" s="86"/>
      <c r="P8" s="86"/>
      <c r="Q8" s="86"/>
      <c r="R8" s="86"/>
      <c r="S8" s="86"/>
      <c r="T8" s="87"/>
      <c r="U8" s="88"/>
      <c r="V8" s="86"/>
      <c r="W8" s="86"/>
      <c r="X8" s="86"/>
      <c r="Y8" s="86"/>
      <c r="Z8" s="86"/>
      <c r="AA8" s="89"/>
      <c r="AB8" s="32"/>
      <c r="AC8" s="61"/>
      <c r="AD8" s="32"/>
      <c r="AE8" s="61"/>
      <c r="AF8" s="69"/>
      <c r="AG8" s="62"/>
      <c r="AH8" s="3"/>
      <c r="AI8" s="4"/>
      <c r="AJ8" s="5"/>
      <c r="AK8" s="5"/>
      <c r="AL8" s="22"/>
      <c r="AM8" s="22"/>
      <c r="AN8" s="16"/>
      <c r="AO8" s="2"/>
      <c r="AP8" s="60"/>
      <c r="AQ8" s="59"/>
      <c r="AR8" s="63"/>
      <c r="AS8" s="123"/>
      <c r="AT8" s="124"/>
      <c r="AU8" s="125"/>
      <c r="AV8" s="126"/>
      <c r="AW8" s="75" t="str">
        <f t="shared" si="4"/>
        <v>-</v>
      </c>
      <c r="AX8" s="92" t="str">
        <f t="shared" si="13"/>
        <v/>
      </c>
      <c r="AY8" s="76" t="str">
        <f t="shared" si="14"/>
        <v/>
      </c>
      <c r="AZ8" s="72" t="str">
        <f t="shared" si="15"/>
        <v/>
      </c>
      <c r="BA8" s="93" t="str">
        <f t="shared" si="16"/>
        <v/>
      </c>
      <c r="BB8" s="94" t="str">
        <f t="shared" si="17"/>
        <v/>
      </c>
      <c r="BC8" s="94" t="str">
        <f t="shared" si="18"/>
        <v/>
      </c>
      <c r="BD8" s="94" t="str">
        <f t="shared" si="19"/>
        <v/>
      </c>
      <c r="BE8" s="94" t="str">
        <f t="shared" si="20"/>
        <v/>
      </c>
      <c r="BF8" s="94" t="str">
        <f t="shared" si="21"/>
        <v/>
      </c>
      <c r="BG8" s="95" t="str">
        <f t="shared" si="22"/>
        <v/>
      </c>
      <c r="BH8" s="96" t="str">
        <f t="shared" si="23"/>
        <v/>
      </c>
      <c r="BI8" s="96" t="str">
        <f t="shared" si="24"/>
        <v/>
      </c>
      <c r="BJ8" s="96" t="str">
        <f t="shared" si="25"/>
        <v/>
      </c>
      <c r="BK8" s="96" t="str">
        <f t="shared" si="26"/>
        <v/>
      </c>
      <c r="BL8" s="96" t="str">
        <f t="shared" si="27"/>
        <v/>
      </c>
      <c r="BM8" s="96" t="str">
        <f t="shared" si="28"/>
        <v/>
      </c>
      <c r="BN8" s="96" t="str">
        <f t="shared" si="29"/>
        <v/>
      </c>
      <c r="BO8" s="77">
        <f t="shared" si="30"/>
        <v>0</v>
      </c>
      <c r="BP8" s="78">
        <f t="shared" si="31"/>
        <v>0</v>
      </c>
      <c r="BQ8" s="79">
        <f t="shared" ca="1" si="6"/>
        <v>0</v>
      </c>
      <c r="BR8" s="78">
        <f t="shared" si="32"/>
        <v>0</v>
      </c>
      <c r="BS8" s="78">
        <f t="shared" si="33"/>
        <v>0</v>
      </c>
      <c r="BT8" s="80">
        <f t="shared" si="7"/>
        <v>0</v>
      </c>
      <c r="BU8" s="78">
        <f t="shared" si="34"/>
        <v>0</v>
      </c>
      <c r="BV8" s="78">
        <f t="shared" si="35"/>
        <v>0</v>
      </c>
      <c r="BW8" s="97">
        <f t="shared" si="36"/>
        <v>0</v>
      </c>
      <c r="BX8" s="111"/>
      <c r="BY8" s="111"/>
      <c r="BZ8" s="111"/>
      <c r="CA8" s="111"/>
      <c r="CC8" s="129">
        <f t="shared" si="40"/>
        <v>0</v>
      </c>
      <c r="CD8" s="130">
        <f t="shared" si="41"/>
        <v>1</v>
      </c>
      <c r="CE8" s="130">
        <f t="shared" si="39"/>
        <v>0</v>
      </c>
      <c r="CF8" s="131">
        <f t="shared" si="42"/>
        <v>0</v>
      </c>
      <c r="CG8" s="130" t="str">
        <f t="shared" si="43"/>
        <v>-</v>
      </c>
      <c r="CH8" s="130" t="str">
        <f t="shared" si="44"/>
        <v>-</v>
      </c>
      <c r="CI8" s="130">
        <f t="shared" si="45"/>
        <v>0</v>
      </c>
    </row>
    <row r="9" spans="1:87" ht="12.6" customHeight="1" x14ac:dyDescent="0.25">
      <c r="A9" s="109"/>
      <c r="B9" s="81"/>
      <c r="C9" s="110" t="str">
        <f t="shared" si="1"/>
        <v/>
      </c>
      <c r="D9" s="73" t="str">
        <f t="shared" si="2"/>
        <v/>
      </c>
      <c r="E9" s="98" t="str">
        <f t="shared" si="12"/>
        <v/>
      </c>
      <c r="F9" s="74" t="str">
        <f t="shared" si="3"/>
        <v/>
      </c>
      <c r="G9" s="81"/>
      <c r="H9" s="82"/>
      <c r="I9" s="18"/>
      <c r="J9" s="83"/>
      <c r="K9" s="84"/>
      <c r="L9" s="32"/>
      <c r="M9" s="32"/>
      <c r="N9" s="85"/>
      <c r="O9" s="86"/>
      <c r="P9" s="86"/>
      <c r="Q9" s="86"/>
      <c r="R9" s="86"/>
      <c r="S9" s="86"/>
      <c r="T9" s="87"/>
      <c r="U9" s="88"/>
      <c r="V9" s="86"/>
      <c r="W9" s="86"/>
      <c r="X9" s="86"/>
      <c r="Y9" s="86"/>
      <c r="Z9" s="86"/>
      <c r="AA9" s="89"/>
      <c r="AB9" s="32"/>
      <c r="AC9" s="61"/>
      <c r="AD9" s="32"/>
      <c r="AE9" s="61"/>
      <c r="AF9" s="69"/>
      <c r="AG9" s="62"/>
      <c r="AH9" s="3"/>
      <c r="AI9" s="4"/>
      <c r="AJ9" s="5"/>
      <c r="AK9" s="5"/>
      <c r="AL9" s="22"/>
      <c r="AM9" s="22"/>
      <c r="AN9" s="16"/>
      <c r="AO9" s="2"/>
      <c r="AP9" s="60"/>
      <c r="AQ9" s="59"/>
      <c r="AR9" s="63"/>
      <c r="AS9" s="123"/>
      <c r="AT9" s="124"/>
      <c r="AU9" s="125"/>
      <c r="AV9" s="126"/>
      <c r="AW9" s="75" t="str">
        <f t="shared" si="4"/>
        <v>-</v>
      </c>
      <c r="AX9" s="92" t="str">
        <f t="shared" si="13"/>
        <v/>
      </c>
      <c r="AY9" s="76" t="str">
        <f t="shared" si="14"/>
        <v/>
      </c>
      <c r="AZ9" s="72" t="str">
        <f t="shared" si="15"/>
        <v/>
      </c>
      <c r="BA9" s="93" t="str">
        <f t="shared" si="16"/>
        <v/>
      </c>
      <c r="BB9" s="94" t="str">
        <f t="shared" si="17"/>
        <v/>
      </c>
      <c r="BC9" s="94" t="str">
        <f t="shared" si="18"/>
        <v/>
      </c>
      <c r="BD9" s="94" t="str">
        <f t="shared" si="19"/>
        <v/>
      </c>
      <c r="BE9" s="94" t="str">
        <f t="shared" si="20"/>
        <v/>
      </c>
      <c r="BF9" s="94" t="str">
        <f t="shared" si="21"/>
        <v/>
      </c>
      <c r="BG9" s="95" t="str">
        <f t="shared" si="22"/>
        <v/>
      </c>
      <c r="BH9" s="96" t="str">
        <f t="shared" si="23"/>
        <v/>
      </c>
      <c r="BI9" s="96" t="str">
        <f t="shared" si="24"/>
        <v/>
      </c>
      <c r="BJ9" s="96" t="str">
        <f t="shared" si="25"/>
        <v/>
      </c>
      <c r="BK9" s="96" t="str">
        <f t="shared" si="26"/>
        <v/>
      </c>
      <c r="BL9" s="96" t="str">
        <f t="shared" si="27"/>
        <v/>
      </c>
      <c r="BM9" s="96" t="str">
        <f t="shared" si="28"/>
        <v/>
      </c>
      <c r="BN9" s="96" t="str">
        <f t="shared" si="29"/>
        <v/>
      </c>
      <c r="BO9" s="77">
        <f t="shared" si="30"/>
        <v>0</v>
      </c>
      <c r="BP9" s="78">
        <f t="shared" si="31"/>
        <v>0</v>
      </c>
      <c r="BQ9" s="79">
        <f t="shared" ca="1" si="6"/>
        <v>0</v>
      </c>
      <c r="BR9" s="78">
        <f t="shared" si="32"/>
        <v>0</v>
      </c>
      <c r="BS9" s="78">
        <f t="shared" si="33"/>
        <v>0</v>
      </c>
      <c r="BT9" s="80">
        <f t="shared" si="7"/>
        <v>0</v>
      </c>
      <c r="BU9" s="78">
        <f t="shared" si="34"/>
        <v>0</v>
      </c>
      <c r="BV9" s="78">
        <f t="shared" si="35"/>
        <v>0</v>
      </c>
      <c r="BW9" s="97">
        <f t="shared" si="36"/>
        <v>0</v>
      </c>
      <c r="BX9" s="111"/>
      <c r="BY9" s="111"/>
      <c r="BZ9" s="111"/>
      <c r="CA9" s="111"/>
      <c r="CC9" s="129">
        <f t="shared" si="40"/>
        <v>0</v>
      </c>
      <c r="CD9" s="130">
        <f t="shared" si="41"/>
        <v>1</v>
      </c>
      <c r="CE9" s="130">
        <f t="shared" si="39"/>
        <v>0</v>
      </c>
      <c r="CF9" s="131">
        <f t="shared" si="42"/>
        <v>0</v>
      </c>
      <c r="CG9" s="130" t="str">
        <f t="shared" si="43"/>
        <v>-</v>
      </c>
      <c r="CH9" s="130" t="str">
        <f t="shared" si="44"/>
        <v>-</v>
      </c>
      <c r="CI9" s="130">
        <f t="shared" si="45"/>
        <v>0</v>
      </c>
    </row>
    <row r="10" spans="1:87" ht="12.6" customHeight="1" x14ac:dyDescent="0.25">
      <c r="A10" s="109"/>
      <c r="B10" s="81"/>
      <c r="C10" s="110" t="str">
        <f t="shared" si="1"/>
        <v/>
      </c>
      <c r="D10" s="73" t="str">
        <f t="shared" si="2"/>
        <v/>
      </c>
      <c r="E10" s="98" t="str">
        <f t="shared" si="12"/>
        <v/>
      </c>
      <c r="F10" s="74" t="str">
        <f t="shared" si="3"/>
        <v/>
      </c>
      <c r="G10" s="81"/>
      <c r="H10" s="82"/>
      <c r="I10" s="18"/>
      <c r="J10" s="83"/>
      <c r="K10" s="84"/>
      <c r="L10" s="32"/>
      <c r="M10" s="32"/>
      <c r="N10" s="85"/>
      <c r="O10" s="86"/>
      <c r="P10" s="86"/>
      <c r="Q10" s="86"/>
      <c r="R10" s="86"/>
      <c r="S10" s="86"/>
      <c r="T10" s="87"/>
      <c r="U10" s="88"/>
      <c r="V10" s="86"/>
      <c r="W10" s="86"/>
      <c r="X10" s="86"/>
      <c r="Y10" s="86"/>
      <c r="Z10" s="86"/>
      <c r="AA10" s="89"/>
      <c r="AB10" s="32"/>
      <c r="AC10" s="61"/>
      <c r="AD10" s="32"/>
      <c r="AE10" s="61"/>
      <c r="AF10" s="69"/>
      <c r="AG10" s="62"/>
      <c r="AH10" s="3"/>
      <c r="AI10" s="4"/>
      <c r="AJ10" s="5"/>
      <c r="AK10" s="5"/>
      <c r="AL10" s="22"/>
      <c r="AM10" s="22"/>
      <c r="AN10" s="16"/>
      <c r="AO10" s="2"/>
      <c r="AP10" s="60"/>
      <c r="AQ10" s="59"/>
      <c r="AR10" s="63"/>
      <c r="AS10" s="123"/>
      <c r="AT10" s="124"/>
      <c r="AU10" s="125"/>
      <c r="AV10" s="126"/>
      <c r="AW10" s="75" t="str">
        <f t="shared" si="4"/>
        <v>-</v>
      </c>
      <c r="AX10" s="92" t="str">
        <f t="shared" si="13"/>
        <v/>
      </c>
      <c r="AY10" s="76" t="str">
        <f t="shared" si="14"/>
        <v/>
      </c>
      <c r="AZ10" s="72" t="str">
        <f t="shared" si="15"/>
        <v/>
      </c>
      <c r="BA10" s="93" t="str">
        <f t="shared" si="16"/>
        <v/>
      </c>
      <c r="BB10" s="94" t="str">
        <f t="shared" si="17"/>
        <v/>
      </c>
      <c r="BC10" s="94" t="str">
        <f t="shared" si="18"/>
        <v/>
      </c>
      <c r="BD10" s="94" t="str">
        <f t="shared" si="19"/>
        <v/>
      </c>
      <c r="BE10" s="94" t="str">
        <f t="shared" si="20"/>
        <v/>
      </c>
      <c r="BF10" s="94" t="str">
        <f t="shared" si="21"/>
        <v/>
      </c>
      <c r="BG10" s="95" t="str">
        <f t="shared" si="22"/>
        <v/>
      </c>
      <c r="BH10" s="96" t="str">
        <f t="shared" si="23"/>
        <v/>
      </c>
      <c r="BI10" s="96" t="str">
        <f t="shared" si="24"/>
        <v/>
      </c>
      <c r="BJ10" s="96" t="str">
        <f t="shared" si="25"/>
        <v/>
      </c>
      <c r="BK10" s="96" t="str">
        <f t="shared" si="26"/>
        <v/>
      </c>
      <c r="BL10" s="96" t="str">
        <f t="shared" si="27"/>
        <v/>
      </c>
      <c r="BM10" s="96" t="str">
        <f t="shared" si="28"/>
        <v/>
      </c>
      <c r="BN10" s="96" t="str">
        <f t="shared" si="29"/>
        <v/>
      </c>
      <c r="BO10" s="77">
        <f t="shared" si="30"/>
        <v>0</v>
      </c>
      <c r="BP10" s="78">
        <f t="shared" si="31"/>
        <v>0</v>
      </c>
      <c r="BQ10" s="79">
        <f t="shared" ca="1" si="6"/>
        <v>0</v>
      </c>
      <c r="BR10" s="78">
        <f t="shared" si="32"/>
        <v>0</v>
      </c>
      <c r="BS10" s="78">
        <f t="shared" si="33"/>
        <v>0</v>
      </c>
      <c r="BT10" s="80">
        <f t="shared" si="7"/>
        <v>0</v>
      </c>
      <c r="BU10" s="78">
        <f t="shared" si="34"/>
        <v>0</v>
      </c>
      <c r="BV10" s="78">
        <f t="shared" si="35"/>
        <v>0</v>
      </c>
      <c r="BW10" s="97">
        <f t="shared" si="36"/>
        <v>0</v>
      </c>
      <c r="BX10" s="111"/>
      <c r="BY10" s="111"/>
      <c r="BZ10" s="111"/>
      <c r="CA10" s="111"/>
      <c r="CC10" s="129">
        <f t="shared" si="40"/>
        <v>0</v>
      </c>
      <c r="CD10" s="130">
        <f t="shared" si="41"/>
        <v>1</v>
      </c>
      <c r="CE10" s="130">
        <f t="shared" si="39"/>
        <v>0</v>
      </c>
      <c r="CF10" s="131">
        <f t="shared" si="42"/>
        <v>0</v>
      </c>
      <c r="CG10" s="130" t="str">
        <f t="shared" si="43"/>
        <v>-</v>
      </c>
      <c r="CH10" s="130" t="str">
        <f t="shared" si="44"/>
        <v>-</v>
      </c>
      <c r="CI10" s="130">
        <f t="shared" si="45"/>
        <v>0</v>
      </c>
    </row>
    <row r="11" spans="1:87" ht="12.6" customHeight="1" x14ac:dyDescent="0.25">
      <c r="A11" s="109"/>
      <c r="B11" s="81"/>
      <c r="C11" s="110" t="str">
        <f t="shared" si="1"/>
        <v/>
      </c>
      <c r="D11" s="73" t="str">
        <f t="shared" si="2"/>
        <v/>
      </c>
      <c r="E11" s="98" t="str">
        <f t="shared" si="12"/>
        <v/>
      </c>
      <c r="F11" s="74" t="str">
        <f t="shared" si="3"/>
        <v/>
      </c>
      <c r="G11" s="81"/>
      <c r="H11" s="82"/>
      <c r="I11" s="18"/>
      <c r="J11" s="83"/>
      <c r="K11" s="84"/>
      <c r="L11" s="32"/>
      <c r="M11" s="32"/>
      <c r="N11" s="85"/>
      <c r="O11" s="86"/>
      <c r="P11" s="86"/>
      <c r="Q11" s="86"/>
      <c r="R11" s="86"/>
      <c r="S11" s="86"/>
      <c r="T11" s="87"/>
      <c r="U11" s="88"/>
      <c r="V11" s="86"/>
      <c r="W11" s="86"/>
      <c r="X11" s="86"/>
      <c r="Y11" s="86"/>
      <c r="Z11" s="86"/>
      <c r="AA11" s="89"/>
      <c r="AB11" s="32"/>
      <c r="AC11" s="61"/>
      <c r="AD11" s="32"/>
      <c r="AE11" s="61"/>
      <c r="AF11" s="69"/>
      <c r="AG11" s="62"/>
      <c r="AH11" s="3"/>
      <c r="AI11" s="4"/>
      <c r="AJ11" s="5"/>
      <c r="AK11" s="5"/>
      <c r="AL11" s="22"/>
      <c r="AM11" s="22"/>
      <c r="AN11" s="16"/>
      <c r="AO11" s="2"/>
      <c r="AP11" s="60"/>
      <c r="AQ11" s="59"/>
      <c r="AR11" s="63"/>
      <c r="AS11" s="123"/>
      <c r="AT11" s="124"/>
      <c r="AU11" s="125"/>
      <c r="AV11" s="126"/>
      <c r="AW11" s="75" t="str">
        <f t="shared" si="4"/>
        <v>-</v>
      </c>
      <c r="AX11" s="92" t="str">
        <f t="shared" si="13"/>
        <v/>
      </c>
      <c r="AY11" s="76" t="str">
        <f t="shared" si="14"/>
        <v/>
      </c>
      <c r="AZ11" s="72" t="str">
        <f t="shared" si="15"/>
        <v/>
      </c>
      <c r="BA11" s="93" t="str">
        <f t="shared" si="16"/>
        <v/>
      </c>
      <c r="BB11" s="94" t="str">
        <f t="shared" si="17"/>
        <v/>
      </c>
      <c r="BC11" s="94" t="str">
        <f t="shared" si="18"/>
        <v/>
      </c>
      <c r="BD11" s="94" t="str">
        <f t="shared" si="19"/>
        <v/>
      </c>
      <c r="BE11" s="94" t="str">
        <f t="shared" si="20"/>
        <v/>
      </c>
      <c r="BF11" s="94" t="str">
        <f t="shared" si="21"/>
        <v/>
      </c>
      <c r="BG11" s="95" t="str">
        <f t="shared" si="22"/>
        <v/>
      </c>
      <c r="BH11" s="96" t="str">
        <f t="shared" si="23"/>
        <v/>
      </c>
      <c r="BI11" s="96" t="str">
        <f t="shared" si="24"/>
        <v/>
      </c>
      <c r="BJ11" s="96" t="str">
        <f t="shared" si="25"/>
        <v/>
      </c>
      <c r="BK11" s="96" t="str">
        <f t="shared" si="26"/>
        <v/>
      </c>
      <c r="BL11" s="96" t="str">
        <f t="shared" si="27"/>
        <v/>
      </c>
      <c r="BM11" s="96" t="str">
        <f t="shared" si="28"/>
        <v/>
      </c>
      <c r="BN11" s="96" t="str">
        <f t="shared" si="29"/>
        <v/>
      </c>
      <c r="BO11" s="77">
        <f t="shared" si="30"/>
        <v>0</v>
      </c>
      <c r="BP11" s="78">
        <f t="shared" si="31"/>
        <v>0</v>
      </c>
      <c r="BQ11" s="79">
        <f t="shared" ca="1" si="6"/>
        <v>0</v>
      </c>
      <c r="BR11" s="78">
        <f t="shared" si="32"/>
        <v>0</v>
      </c>
      <c r="BS11" s="78">
        <f t="shared" si="33"/>
        <v>0</v>
      </c>
      <c r="BT11" s="80">
        <f t="shared" si="7"/>
        <v>0</v>
      </c>
      <c r="BU11" s="78">
        <f t="shared" si="34"/>
        <v>0</v>
      </c>
      <c r="BV11" s="78">
        <f t="shared" si="35"/>
        <v>0</v>
      </c>
      <c r="BW11" s="97">
        <f t="shared" si="36"/>
        <v>0</v>
      </c>
      <c r="BX11" s="111"/>
      <c r="BY11" s="111"/>
      <c r="BZ11" s="111"/>
      <c r="CA11" s="111"/>
      <c r="CC11" s="129">
        <f t="shared" si="40"/>
        <v>0</v>
      </c>
      <c r="CD11" s="130">
        <f t="shared" si="41"/>
        <v>1</v>
      </c>
      <c r="CE11" s="130">
        <f t="shared" si="39"/>
        <v>0</v>
      </c>
      <c r="CF11" s="131">
        <f t="shared" si="42"/>
        <v>0</v>
      </c>
      <c r="CG11" s="130" t="str">
        <f t="shared" si="43"/>
        <v>-</v>
      </c>
      <c r="CH11" s="130" t="str">
        <f t="shared" si="44"/>
        <v>-</v>
      </c>
      <c r="CI11" s="130">
        <f t="shared" si="45"/>
        <v>0</v>
      </c>
    </row>
    <row r="12" spans="1:87" ht="12.6" customHeight="1" x14ac:dyDescent="0.25">
      <c r="A12" s="109"/>
      <c r="B12" s="81"/>
      <c r="C12" s="110" t="str">
        <f t="shared" si="1"/>
        <v/>
      </c>
      <c r="D12" s="73" t="str">
        <f t="shared" si="2"/>
        <v/>
      </c>
      <c r="E12" s="98" t="str">
        <f t="shared" si="12"/>
        <v/>
      </c>
      <c r="F12" s="74" t="str">
        <f t="shared" si="3"/>
        <v/>
      </c>
      <c r="G12" s="81"/>
      <c r="H12" s="82"/>
      <c r="I12" s="18"/>
      <c r="J12" s="83"/>
      <c r="K12" s="84"/>
      <c r="L12" s="32"/>
      <c r="M12" s="32"/>
      <c r="N12" s="85"/>
      <c r="O12" s="86"/>
      <c r="P12" s="86"/>
      <c r="Q12" s="86"/>
      <c r="R12" s="86"/>
      <c r="S12" s="86"/>
      <c r="T12" s="87"/>
      <c r="U12" s="88"/>
      <c r="V12" s="86"/>
      <c r="W12" s="86"/>
      <c r="X12" s="86"/>
      <c r="Y12" s="86"/>
      <c r="Z12" s="86"/>
      <c r="AA12" s="89"/>
      <c r="AB12" s="32"/>
      <c r="AC12" s="61"/>
      <c r="AD12" s="32"/>
      <c r="AE12" s="61"/>
      <c r="AF12" s="69"/>
      <c r="AG12" s="62"/>
      <c r="AH12" s="3"/>
      <c r="AI12" s="4"/>
      <c r="AJ12" s="5"/>
      <c r="AK12" s="5"/>
      <c r="AL12" s="22"/>
      <c r="AM12" s="22"/>
      <c r="AN12" s="16"/>
      <c r="AO12" s="2"/>
      <c r="AP12" s="60"/>
      <c r="AQ12" s="59"/>
      <c r="AR12" s="63"/>
      <c r="AS12" s="123"/>
      <c r="AT12" s="124"/>
      <c r="AU12" s="125"/>
      <c r="AV12" s="126"/>
      <c r="AW12" s="75" t="str">
        <f t="shared" si="4"/>
        <v>-</v>
      </c>
      <c r="AX12" s="92" t="str">
        <f t="shared" si="13"/>
        <v/>
      </c>
      <c r="AY12" s="76" t="str">
        <f t="shared" si="14"/>
        <v/>
      </c>
      <c r="AZ12" s="72" t="str">
        <f t="shared" si="15"/>
        <v/>
      </c>
      <c r="BA12" s="93" t="str">
        <f t="shared" si="16"/>
        <v/>
      </c>
      <c r="BB12" s="94" t="str">
        <f t="shared" si="17"/>
        <v/>
      </c>
      <c r="BC12" s="94" t="str">
        <f t="shared" si="18"/>
        <v/>
      </c>
      <c r="BD12" s="94" t="str">
        <f t="shared" si="19"/>
        <v/>
      </c>
      <c r="BE12" s="94" t="str">
        <f t="shared" si="20"/>
        <v/>
      </c>
      <c r="BF12" s="94" t="str">
        <f t="shared" si="21"/>
        <v/>
      </c>
      <c r="BG12" s="95" t="str">
        <f t="shared" si="22"/>
        <v/>
      </c>
      <c r="BH12" s="96" t="str">
        <f t="shared" si="23"/>
        <v/>
      </c>
      <c r="BI12" s="96" t="str">
        <f t="shared" si="24"/>
        <v/>
      </c>
      <c r="BJ12" s="96" t="str">
        <f t="shared" si="25"/>
        <v/>
      </c>
      <c r="BK12" s="96" t="str">
        <f t="shared" si="26"/>
        <v/>
      </c>
      <c r="BL12" s="96" t="str">
        <f t="shared" si="27"/>
        <v/>
      </c>
      <c r="BM12" s="96" t="str">
        <f t="shared" si="28"/>
        <v/>
      </c>
      <c r="BN12" s="96" t="str">
        <f t="shared" si="29"/>
        <v/>
      </c>
      <c r="BO12" s="77">
        <f t="shared" si="30"/>
        <v>0</v>
      </c>
      <c r="BP12" s="78">
        <f t="shared" si="31"/>
        <v>0</v>
      </c>
      <c r="BQ12" s="79">
        <f t="shared" ca="1" si="6"/>
        <v>0</v>
      </c>
      <c r="BR12" s="78">
        <f t="shared" si="32"/>
        <v>0</v>
      </c>
      <c r="BS12" s="78">
        <f t="shared" si="33"/>
        <v>0</v>
      </c>
      <c r="BT12" s="80">
        <f t="shared" si="7"/>
        <v>0</v>
      </c>
      <c r="BU12" s="78">
        <f t="shared" si="34"/>
        <v>0</v>
      </c>
      <c r="BV12" s="78">
        <f t="shared" si="35"/>
        <v>0</v>
      </c>
      <c r="BW12" s="97">
        <f t="shared" si="36"/>
        <v>0</v>
      </c>
      <c r="BX12" s="111"/>
      <c r="BY12" s="111"/>
      <c r="BZ12" s="111"/>
      <c r="CA12" s="111"/>
      <c r="CC12" s="129">
        <f t="shared" si="40"/>
        <v>0</v>
      </c>
      <c r="CD12" s="130">
        <f t="shared" si="41"/>
        <v>1</v>
      </c>
      <c r="CE12" s="130">
        <f t="shared" si="39"/>
        <v>0</v>
      </c>
      <c r="CF12" s="131">
        <f t="shared" si="42"/>
        <v>0</v>
      </c>
      <c r="CG12" s="130" t="str">
        <f t="shared" si="43"/>
        <v>-</v>
      </c>
      <c r="CH12" s="130" t="str">
        <f t="shared" si="44"/>
        <v>-</v>
      </c>
      <c r="CI12" s="130">
        <f t="shared" si="45"/>
        <v>0</v>
      </c>
    </row>
    <row r="13" spans="1:87" ht="12.6" customHeight="1" x14ac:dyDescent="0.25">
      <c r="A13" s="109"/>
      <c r="B13" s="81"/>
      <c r="C13" s="110" t="str">
        <f t="shared" si="1"/>
        <v/>
      </c>
      <c r="D13" s="73" t="str">
        <f t="shared" si="2"/>
        <v/>
      </c>
      <c r="E13" s="98" t="str">
        <f t="shared" si="12"/>
        <v/>
      </c>
      <c r="F13" s="74" t="str">
        <f t="shared" si="3"/>
        <v/>
      </c>
      <c r="G13" s="81"/>
      <c r="H13" s="82"/>
      <c r="I13" s="18"/>
      <c r="J13" s="83"/>
      <c r="K13" s="84"/>
      <c r="L13" s="32"/>
      <c r="M13" s="32"/>
      <c r="N13" s="85"/>
      <c r="O13" s="86"/>
      <c r="P13" s="86"/>
      <c r="Q13" s="86"/>
      <c r="R13" s="86"/>
      <c r="S13" s="86"/>
      <c r="T13" s="87"/>
      <c r="U13" s="88"/>
      <c r="V13" s="86"/>
      <c r="W13" s="86"/>
      <c r="X13" s="86"/>
      <c r="Y13" s="86"/>
      <c r="Z13" s="86"/>
      <c r="AA13" s="89"/>
      <c r="AB13" s="32"/>
      <c r="AC13" s="61"/>
      <c r="AD13" s="32"/>
      <c r="AE13" s="61"/>
      <c r="AF13" s="69"/>
      <c r="AG13" s="62"/>
      <c r="AH13" s="3"/>
      <c r="AI13" s="4"/>
      <c r="AJ13" s="5"/>
      <c r="AK13" s="5"/>
      <c r="AL13" s="22"/>
      <c r="AM13" s="22"/>
      <c r="AN13" s="16"/>
      <c r="AO13" s="2"/>
      <c r="AP13" s="60"/>
      <c r="AQ13" s="59"/>
      <c r="AR13" s="63"/>
      <c r="AS13" s="123"/>
      <c r="AT13" s="124"/>
      <c r="AU13" s="125"/>
      <c r="AV13" s="126"/>
      <c r="AW13" s="75" t="str">
        <f t="shared" si="4"/>
        <v>-</v>
      </c>
      <c r="AX13" s="92" t="str">
        <f t="shared" si="13"/>
        <v/>
      </c>
      <c r="AY13" s="76" t="str">
        <f t="shared" si="14"/>
        <v/>
      </c>
      <c r="AZ13" s="72" t="str">
        <f t="shared" si="15"/>
        <v/>
      </c>
      <c r="BA13" s="93" t="str">
        <f t="shared" si="16"/>
        <v/>
      </c>
      <c r="BB13" s="94" t="str">
        <f t="shared" si="17"/>
        <v/>
      </c>
      <c r="BC13" s="94" t="str">
        <f t="shared" si="18"/>
        <v/>
      </c>
      <c r="BD13" s="94" t="str">
        <f t="shared" si="19"/>
        <v/>
      </c>
      <c r="BE13" s="94" t="str">
        <f t="shared" si="20"/>
        <v/>
      </c>
      <c r="BF13" s="94" t="str">
        <f t="shared" si="21"/>
        <v/>
      </c>
      <c r="BG13" s="95" t="str">
        <f t="shared" si="22"/>
        <v/>
      </c>
      <c r="BH13" s="96" t="str">
        <f t="shared" si="23"/>
        <v/>
      </c>
      <c r="BI13" s="96" t="str">
        <f t="shared" si="24"/>
        <v/>
      </c>
      <c r="BJ13" s="96" t="str">
        <f t="shared" si="25"/>
        <v/>
      </c>
      <c r="BK13" s="96" t="str">
        <f t="shared" si="26"/>
        <v/>
      </c>
      <c r="BL13" s="96" t="str">
        <f t="shared" si="27"/>
        <v/>
      </c>
      <c r="BM13" s="96" t="str">
        <f t="shared" si="28"/>
        <v/>
      </c>
      <c r="BN13" s="96" t="str">
        <f t="shared" si="29"/>
        <v/>
      </c>
      <c r="BO13" s="77">
        <f t="shared" si="30"/>
        <v>0</v>
      </c>
      <c r="BP13" s="78">
        <f t="shared" si="31"/>
        <v>0</v>
      </c>
      <c r="BQ13" s="79">
        <f t="shared" ca="1" si="6"/>
        <v>0</v>
      </c>
      <c r="BR13" s="78">
        <f t="shared" si="32"/>
        <v>0</v>
      </c>
      <c r="BS13" s="78">
        <f t="shared" si="33"/>
        <v>0</v>
      </c>
      <c r="BT13" s="80">
        <f t="shared" si="7"/>
        <v>0</v>
      </c>
      <c r="BU13" s="78">
        <f t="shared" si="34"/>
        <v>0</v>
      </c>
      <c r="BV13" s="78">
        <f t="shared" si="35"/>
        <v>0</v>
      </c>
      <c r="BW13" s="97">
        <f t="shared" si="36"/>
        <v>0</v>
      </c>
      <c r="BX13" s="111"/>
      <c r="BY13" s="111"/>
      <c r="BZ13" s="111"/>
      <c r="CA13" s="111"/>
      <c r="CC13" s="129">
        <f t="shared" si="40"/>
        <v>0</v>
      </c>
      <c r="CD13" s="130">
        <f t="shared" si="41"/>
        <v>1</v>
      </c>
      <c r="CE13" s="130">
        <f t="shared" si="39"/>
        <v>0</v>
      </c>
      <c r="CF13" s="131">
        <f t="shared" si="42"/>
        <v>0</v>
      </c>
      <c r="CG13" s="130" t="str">
        <f t="shared" si="43"/>
        <v>-</v>
      </c>
      <c r="CH13" s="130" t="str">
        <f t="shared" si="44"/>
        <v>-</v>
      </c>
      <c r="CI13" s="130">
        <f t="shared" si="45"/>
        <v>0</v>
      </c>
    </row>
    <row r="14" spans="1:87" ht="12.6" customHeight="1" x14ac:dyDescent="0.25">
      <c r="A14" s="109"/>
      <c r="B14" s="81"/>
      <c r="C14" s="110" t="str">
        <f t="shared" si="1"/>
        <v/>
      </c>
      <c r="D14" s="73" t="str">
        <f t="shared" si="2"/>
        <v/>
      </c>
      <c r="E14" s="98" t="str">
        <f t="shared" si="12"/>
        <v/>
      </c>
      <c r="F14" s="74" t="str">
        <f t="shared" si="3"/>
        <v/>
      </c>
      <c r="G14" s="81"/>
      <c r="H14" s="82"/>
      <c r="I14" s="18"/>
      <c r="J14" s="83"/>
      <c r="K14" s="84"/>
      <c r="L14" s="32"/>
      <c r="M14" s="32"/>
      <c r="N14" s="85"/>
      <c r="O14" s="86"/>
      <c r="P14" s="86"/>
      <c r="Q14" s="86"/>
      <c r="R14" s="86"/>
      <c r="S14" s="86"/>
      <c r="T14" s="87"/>
      <c r="U14" s="88"/>
      <c r="V14" s="86"/>
      <c r="W14" s="86"/>
      <c r="X14" s="86"/>
      <c r="Y14" s="86"/>
      <c r="Z14" s="86"/>
      <c r="AA14" s="89"/>
      <c r="AB14" s="32"/>
      <c r="AC14" s="61"/>
      <c r="AD14" s="32"/>
      <c r="AE14" s="61"/>
      <c r="AF14" s="69"/>
      <c r="AG14" s="62"/>
      <c r="AH14" s="3"/>
      <c r="AI14" s="4"/>
      <c r="AJ14" s="5"/>
      <c r="AK14" s="5"/>
      <c r="AL14" s="22"/>
      <c r="AM14" s="22"/>
      <c r="AN14" s="16"/>
      <c r="AO14" s="2"/>
      <c r="AP14" s="60"/>
      <c r="AQ14" s="59"/>
      <c r="AR14" s="63"/>
      <c r="AS14" s="123"/>
      <c r="AT14" s="124"/>
      <c r="AU14" s="125"/>
      <c r="AV14" s="126"/>
      <c r="AW14" s="75" t="str">
        <f t="shared" si="4"/>
        <v>-</v>
      </c>
      <c r="AX14" s="92" t="str">
        <f t="shared" si="13"/>
        <v/>
      </c>
      <c r="AY14" s="76" t="str">
        <f t="shared" si="14"/>
        <v/>
      </c>
      <c r="AZ14" s="72" t="str">
        <f t="shared" si="15"/>
        <v/>
      </c>
      <c r="BA14" s="93" t="str">
        <f t="shared" si="16"/>
        <v/>
      </c>
      <c r="BB14" s="94" t="str">
        <f t="shared" si="17"/>
        <v/>
      </c>
      <c r="BC14" s="94" t="str">
        <f t="shared" si="18"/>
        <v/>
      </c>
      <c r="BD14" s="94" t="str">
        <f t="shared" si="19"/>
        <v/>
      </c>
      <c r="BE14" s="94" t="str">
        <f t="shared" si="20"/>
        <v/>
      </c>
      <c r="BF14" s="94" t="str">
        <f t="shared" si="21"/>
        <v/>
      </c>
      <c r="BG14" s="95" t="str">
        <f t="shared" si="22"/>
        <v/>
      </c>
      <c r="BH14" s="96" t="str">
        <f t="shared" si="23"/>
        <v/>
      </c>
      <c r="BI14" s="96" t="str">
        <f t="shared" si="24"/>
        <v/>
      </c>
      <c r="BJ14" s="96" t="str">
        <f t="shared" si="25"/>
        <v/>
      </c>
      <c r="BK14" s="96" t="str">
        <f t="shared" si="26"/>
        <v/>
      </c>
      <c r="BL14" s="96" t="str">
        <f t="shared" si="27"/>
        <v/>
      </c>
      <c r="BM14" s="96" t="str">
        <f t="shared" si="28"/>
        <v/>
      </c>
      <c r="BN14" s="96" t="str">
        <f t="shared" si="29"/>
        <v/>
      </c>
      <c r="BO14" s="77">
        <f t="shared" si="30"/>
        <v>0</v>
      </c>
      <c r="BP14" s="78">
        <f t="shared" si="31"/>
        <v>0</v>
      </c>
      <c r="BQ14" s="79">
        <f t="shared" ca="1" si="6"/>
        <v>0</v>
      </c>
      <c r="BR14" s="78">
        <f t="shared" si="32"/>
        <v>0</v>
      </c>
      <c r="BS14" s="78">
        <f t="shared" si="33"/>
        <v>0</v>
      </c>
      <c r="BT14" s="80">
        <f t="shared" si="7"/>
        <v>0</v>
      </c>
      <c r="BU14" s="78">
        <f t="shared" si="34"/>
        <v>0</v>
      </c>
      <c r="BV14" s="78">
        <f t="shared" si="35"/>
        <v>0</v>
      </c>
      <c r="BW14" s="97">
        <f t="shared" si="36"/>
        <v>0</v>
      </c>
      <c r="BX14" s="111"/>
      <c r="BY14" s="111"/>
      <c r="BZ14" s="111"/>
      <c r="CA14" s="111"/>
      <c r="CC14" s="129">
        <f t="shared" si="40"/>
        <v>0</v>
      </c>
      <c r="CD14" s="130">
        <f t="shared" si="41"/>
        <v>1</v>
      </c>
      <c r="CE14" s="130">
        <f t="shared" si="39"/>
        <v>0</v>
      </c>
      <c r="CF14" s="131">
        <f t="shared" si="42"/>
        <v>0</v>
      </c>
      <c r="CG14" s="130" t="str">
        <f t="shared" si="43"/>
        <v>-</v>
      </c>
      <c r="CH14" s="130" t="str">
        <f t="shared" si="44"/>
        <v>-</v>
      </c>
      <c r="CI14" s="130">
        <f t="shared" si="45"/>
        <v>0</v>
      </c>
    </row>
    <row r="15" spans="1:87" ht="12.6" customHeight="1" x14ac:dyDescent="0.25">
      <c r="A15" s="109"/>
      <c r="B15" s="81"/>
      <c r="C15" s="110" t="str">
        <f t="shared" si="1"/>
        <v/>
      </c>
      <c r="D15" s="73" t="str">
        <f t="shared" si="2"/>
        <v/>
      </c>
      <c r="E15" s="98" t="str">
        <f t="shared" si="12"/>
        <v/>
      </c>
      <c r="F15" s="74" t="str">
        <f t="shared" si="3"/>
        <v/>
      </c>
      <c r="G15" s="81"/>
      <c r="H15" s="82"/>
      <c r="I15" s="18"/>
      <c r="J15" s="83"/>
      <c r="K15" s="84"/>
      <c r="L15" s="32"/>
      <c r="M15" s="32"/>
      <c r="N15" s="85"/>
      <c r="O15" s="86"/>
      <c r="P15" s="86"/>
      <c r="Q15" s="86"/>
      <c r="R15" s="86"/>
      <c r="S15" s="86"/>
      <c r="T15" s="87"/>
      <c r="U15" s="88"/>
      <c r="V15" s="86"/>
      <c r="W15" s="86"/>
      <c r="X15" s="86"/>
      <c r="Y15" s="86"/>
      <c r="Z15" s="86"/>
      <c r="AA15" s="89"/>
      <c r="AB15" s="32"/>
      <c r="AC15" s="61"/>
      <c r="AD15" s="32"/>
      <c r="AE15" s="61"/>
      <c r="AF15" s="69"/>
      <c r="AG15" s="62"/>
      <c r="AH15" s="3"/>
      <c r="AI15" s="4"/>
      <c r="AJ15" s="5"/>
      <c r="AK15" s="5"/>
      <c r="AL15" s="22"/>
      <c r="AM15" s="22"/>
      <c r="AN15" s="16"/>
      <c r="AO15" s="2"/>
      <c r="AP15" s="60"/>
      <c r="AQ15" s="59"/>
      <c r="AR15" s="63"/>
      <c r="AS15" s="123"/>
      <c r="AT15" s="124"/>
      <c r="AU15" s="125"/>
      <c r="AV15" s="126"/>
      <c r="AW15" s="75" t="str">
        <f t="shared" si="4"/>
        <v>-</v>
      </c>
      <c r="AX15" s="92" t="str">
        <f t="shared" si="13"/>
        <v/>
      </c>
      <c r="AY15" s="76" t="str">
        <f t="shared" si="14"/>
        <v/>
      </c>
      <c r="AZ15" s="72" t="str">
        <f t="shared" si="15"/>
        <v/>
      </c>
      <c r="BA15" s="93" t="str">
        <f t="shared" si="16"/>
        <v/>
      </c>
      <c r="BB15" s="94" t="str">
        <f t="shared" si="17"/>
        <v/>
      </c>
      <c r="BC15" s="94" t="str">
        <f t="shared" si="18"/>
        <v/>
      </c>
      <c r="BD15" s="94" t="str">
        <f t="shared" si="19"/>
        <v/>
      </c>
      <c r="BE15" s="94" t="str">
        <f t="shared" si="20"/>
        <v/>
      </c>
      <c r="BF15" s="94" t="str">
        <f t="shared" si="21"/>
        <v/>
      </c>
      <c r="BG15" s="95" t="str">
        <f t="shared" si="22"/>
        <v/>
      </c>
      <c r="BH15" s="96" t="str">
        <f t="shared" si="23"/>
        <v/>
      </c>
      <c r="BI15" s="96" t="str">
        <f t="shared" si="24"/>
        <v/>
      </c>
      <c r="BJ15" s="96" t="str">
        <f t="shared" si="25"/>
        <v/>
      </c>
      <c r="BK15" s="96" t="str">
        <f t="shared" si="26"/>
        <v/>
      </c>
      <c r="BL15" s="96" t="str">
        <f t="shared" si="27"/>
        <v/>
      </c>
      <c r="BM15" s="96" t="str">
        <f t="shared" si="28"/>
        <v/>
      </c>
      <c r="BN15" s="96" t="str">
        <f t="shared" si="29"/>
        <v/>
      </c>
      <c r="BO15" s="77">
        <f t="shared" si="30"/>
        <v>0</v>
      </c>
      <c r="BP15" s="78">
        <f t="shared" si="31"/>
        <v>0</v>
      </c>
      <c r="BQ15" s="79">
        <f t="shared" ca="1" si="6"/>
        <v>0</v>
      </c>
      <c r="BR15" s="78">
        <f t="shared" si="32"/>
        <v>0</v>
      </c>
      <c r="BS15" s="78">
        <f t="shared" si="33"/>
        <v>0</v>
      </c>
      <c r="BT15" s="80">
        <f t="shared" si="7"/>
        <v>0</v>
      </c>
      <c r="BU15" s="78">
        <f t="shared" si="34"/>
        <v>0</v>
      </c>
      <c r="BV15" s="78">
        <f t="shared" si="35"/>
        <v>0</v>
      </c>
      <c r="BW15" s="97">
        <f t="shared" si="36"/>
        <v>0</v>
      </c>
      <c r="BX15" s="111"/>
      <c r="BY15" s="111"/>
      <c r="BZ15" s="111"/>
      <c r="CA15" s="111"/>
      <c r="CC15" s="129">
        <f t="shared" si="40"/>
        <v>0</v>
      </c>
      <c r="CD15" s="130">
        <f t="shared" si="41"/>
        <v>1</v>
      </c>
      <c r="CE15" s="130">
        <f t="shared" si="39"/>
        <v>0</v>
      </c>
      <c r="CF15" s="131">
        <f t="shared" si="42"/>
        <v>0</v>
      </c>
      <c r="CG15" s="130" t="str">
        <f t="shared" si="43"/>
        <v>-</v>
      </c>
      <c r="CH15" s="130" t="str">
        <f t="shared" si="44"/>
        <v>-</v>
      </c>
      <c r="CI15" s="130">
        <f t="shared" si="45"/>
        <v>0</v>
      </c>
    </row>
    <row r="16" spans="1:87" ht="12.6" customHeight="1" x14ac:dyDescent="0.25">
      <c r="A16" s="109"/>
      <c r="B16" s="81"/>
      <c r="C16" s="110" t="str">
        <f t="shared" si="1"/>
        <v/>
      </c>
      <c r="D16" s="73" t="str">
        <f t="shared" si="2"/>
        <v/>
      </c>
      <c r="E16" s="98" t="str">
        <f t="shared" si="12"/>
        <v/>
      </c>
      <c r="F16" s="74" t="str">
        <f t="shared" si="3"/>
        <v/>
      </c>
      <c r="G16" s="81"/>
      <c r="H16" s="82"/>
      <c r="I16" s="18"/>
      <c r="J16" s="83"/>
      <c r="K16" s="84"/>
      <c r="L16" s="32"/>
      <c r="M16" s="32"/>
      <c r="N16" s="85"/>
      <c r="O16" s="86"/>
      <c r="P16" s="86"/>
      <c r="Q16" s="86"/>
      <c r="R16" s="86"/>
      <c r="S16" s="86"/>
      <c r="T16" s="87"/>
      <c r="U16" s="88"/>
      <c r="V16" s="86"/>
      <c r="W16" s="86"/>
      <c r="X16" s="86"/>
      <c r="Y16" s="86"/>
      <c r="Z16" s="86"/>
      <c r="AA16" s="89"/>
      <c r="AB16" s="32"/>
      <c r="AC16" s="61"/>
      <c r="AD16" s="32"/>
      <c r="AE16" s="61"/>
      <c r="AF16" s="69"/>
      <c r="AG16" s="62"/>
      <c r="AH16" s="3"/>
      <c r="AI16" s="4"/>
      <c r="AJ16" s="5"/>
      <c r="AK16" s="5"/>
      <c r="AL16" s="22"/>
      <c r="AM16" s="22"/>
      <c r="AN16" s="16"/>
      <c r="AO16" s="2"/>
      <c r="AP16" s="60"/>
      <c r="AQ16" s="59"/>
      <c r="AR16" s="63"/>
      <c r="AS16" s="123"/>
      <c r="AT16" s="124"/>
      <c r="AU16" s="125"/>
      <c r="AV16" s="126"/>
      <c r="AW16" s="75" t="str">
        <f t="shared" si="4"/>
        <v>-</v>
      </c>
      <c r="AX16" s="92" t="str">
        <f t="shared" si="13"/>
        <v/>
      </c>
      <c r="AY16" s="76" t="str">
        <f t="shared" si="14"/>
        <v/>
      </c>
      <c r="AZ16" s="72" t="str">
        <f t="shared" si="15"/>
        <v/>
      </c>
      <c r="BA16" s="93" t="str">
        <f t="shared" si="16"/>
        <v/>
      </c>
      <c r="BB16" s="94" t="str">
        <f t="shared" si="17"/>
        <v/>
      </c>
      <c r="BC16" s="94" t="str">
        <f t="shared" si="18"/>
        <v/>
      </c>
      <c r="BD16" s="94" t="str">
        <f t="shared" si="19"/>
        <v/>
      </c>
      <c r="BE16" s="94" t="str">
        <f t="shared" si="20"/>
        <v/>
      </c>
      <c r="BF16" s="94" t="str">
        <f t="shared" si="21"/>
        <v/>
      </c>
      <c r="BG16" s="95" t="str">
        <f t="shared" si="22"/>
        <v/>
      </c>
      <c r="BH16" s="96" t="str">
        <f t="shared" si="23"/>
        <v/>
      </c>
      <c r="BI16" s="96" t="str">
        <f t="shared" si="24"/>
        <v/>
      </c>
      <c r="BJ16" s="96" t="str">
        <f t="shared" si="25"/>
        <v/>
      </c>
      <c r="BK16" s="96" t="str">
        <f t="shared" si="26"/>
        <v/>
      </c>
      <c r="BL16" s="96" t="str">
        <f t="shared" si="27"/>
        <v/>
      </c>
      <c r="BM16" s="96" t="str">
        <f t="shared" si="28"/>
        <v/>
      </c>
      <c r="BN16" s="96" t="str">
        <f t="shared" si="29"/>
        <v/>
      </c>
      <c r="BO16" s="77">
        <f t="shared" si="30"/>
        <v>0</v>
      </c>
      <c r="BP16" s="78">
        <f t="shared" si="31"/>
        <v>0</v>
      </c>
      <c r="BQ16" s="79">
        <f t="shared" ca="1" si="6"/>
        <v>0</v>
      </c>
      <c r="BR16" s="78">
        <f t="shared" si="32"/>
        <v>0</v>
      </c>
      <c r="BS16" s="78">
        <f t="shared" si="33"/>
        <v>0</v>
      </c>
      <c r="BT16" s="80">
        <f t="shared" si="7"/>
        <v>0</v>
      </c>
      <c r="BU16" s="78">
        <f t="shared" si="34"/>
        <v>0</v>
      </c>
      <c r="BV16" s="78">
        <f t="shared" si="35"/>
        <v>0</v>
      </c>
      <c r="BW16" s="97">
        <f t="shared" si="36"/>
        <v>0</v>
      </c>
      <c r="BX16" s="111"/>
      <c r="BY16" s="111"/>
      <c r="BZ16" s="111"/>
      <c r="CA16" s="111"/>
      <c r="CC16" s="129">
        <f t="shared" si="40"/>
        <v>0</v>
      </c>
      <c r="CD16" s="130">
        <f t="shared" si="41"/>
        <v>1</v>
      </c>
      <c r="CE16" s="130">
        <f t="shared" si="39"/>
        <v>0</v>
      </c>
      <c r="CF16" s="131">
        <f t="shared" si="42"/>
        <v>0</v>
      </c>
      <c r="CG16" s="130" t="str">
        <f t="shared" si="43"/>
        <v>-</v>
      </c>
      <c r="CH16" s="130" t="str">
        <f t="shared" si="44"/>
        <v>-</v>
      </c>
      <c r="CI16" s="130">
        <f t="shared" si="45"/>
        <v>0</v>
      </c>
    </row>
    <row r="17" spans="1:87" ht="12.6" customHeight="1" x14ac:dyDescent="0.25">
      <c r="A17" s="109"/>
      <c r="B17" s="81"/>
      <c r="C17" s="110" t="str">
        <f t="shared" si="1"/>
        <v/>
      </c>
      <c r="D17" s="73" t="str">
        <f t="shared" si="2"/>
        <v/>
      </c>
      <c r="E17" s="98" t="str">
        <f t="shared" si="12"/>
        <v/>
      </c>
      <c r="F17" s="74" t="str">
        <f t="shared" si="3"/>
        <v/>
      </c>
      <c r="G17" s="81"/>
      <c r="H17" s="82"/>
      <c r="I17" s="18"/>
      <c r="J17" s="83"/>
      <c r="K17" s="84"/>
      <c r="L17" s="32"/>
      <c r="M17" s="32"/>
      <c r="N17" s="85"/>
      <c r="O17" s="86"/>
      <c r="P17" s="86"/>
      <c r="Q17" s="86"/>
      <c r="R17" s="86"/>
      <c r="S17" s="86"/>
      <c r="T17" s="87"/>
      <c r="U17" s="88"/>
      <c r="V17" s="86"/>
      <c r="W17" s="86"/>
      <c r="X17" s="86"/>
      <c r="Y17" s="86"/>
      <c r="Z17" s="86"/>
      <c r="AA17" s="89"/>
      <c r="AB17" s="32"/>
      <c r="AC17" s="61"/>
      <c r="AD17" s="32"/>
      <c r="AE17" s="61"/>
      <c r="AF17" s="69"/>
      <c r="AG17" s="62"/>
      <c r="AH17" s="3"/>
      <c r="AI17" s="4"/>
      <c r="AJ17" s="5"/>
      <c r="AK17" s="5"/>
      <c r="AL17" s="22"/>
      <c r="AM17" s="22"/>
      <c r="AN17" s="16"/>
      <c r="AO17" s="2"/>
      <c r="AP17" s="60"/>
      <c r="AQ17" s="59"/>
      <c r="AR17" s="63"/>
      <c r="AS17" s="123"/>
      <c r="AT17" s="124"/>
      <c r="AU17" s="125"/>
      <c r="AV17" s="126"/>
      <c r="AW17" s="75" t="str">
        <f t="shared" si="4"/>
        <v>-</v>
      </c>
      <c r="AX17" s="92" t="str">
        <f t="shared" si="13"/>
        <v/>
      </c>
      <c r="AY17" s="76" t="str">
        <f t="shared" si="14"/>
        <v/>
      </c>
      <c r="AZ17" s="72" t="str">
        <f t="shared" si="15"/>
        <v/>
      </c>
      <c r="BA17" s="93" t="str">
        <f t="shared" si="16"/>
        <v/>
      </c>
      <c r="BB17" s="94" t="str">
        <f t="shared" si="17"/>
        <v/>
      </c>
      <c r="BC17" s="94" t="str">
        <f t="shared" si="18"/>
        <v/>
      </c>
      <c r="BD17" s="94" t="str">
        <f t="shared" si="19"/>
        <v/>
      </c>
      <c r="BE17" s="94" t="str">
        <f t="shared" si="20"/>
        <v/>
      </c>
      <c r="BF17" s="94" t="str">
        <f t="shared" si="21"/>
        <v/>
      </c>
      <c r="BG17" s="95" t="str">
        <f t="shared" si="22"/>
        <v/>
      </c>
      <c r="BH17" s="96" t="str">
        <f t="shared" si="23"/>
        <v/>
      </c>
      <c r="BI17" s="96" t="str">
        <f t="shared" si="24"/>
        <v/>
      </c>
      <c r="BJ17" s="96" t="str">
        <f t="shared" si="25"/>
        <v/>
      </c>
      <c r="BK17" s="96" t="str">
        <f t="shared" si="26"/>
        <v/>
      </c>
      <c r="BL17" s="96" t="str">
        <f t="shared" si="27"/>
        <v/>
      </c>
      <c r="BM17" s="96" t="str">
        <f t="shared" si="28"/>
        <v/>
      </c>
      <c r="BN17" s="96" t="str">
        <f t="shared" si="29"/>
        <v/>
      </c>
      <c r="BO17" s="77">
        <f t="shared" si="30"/>
        <v>0</v>
      </c>
      <c r="BP17" s="78">
        <f t="shared" si="31"/>
        <v>0</v>
      </c>
      <c r="BQ17" s="79">
        <f t="shared" ca="1" si="6"/>
        <v>0</v>
      </c>
      <c r="BR17" s="78">
        <f t="shared" si="32"/>
        <v>0</v>
      </c>
      <c r="BS17" s="78">
        <f t="shared" si="33"/>
        <v>0</v>
      </c>
      <c r="BT17" s="80">
        <f t="shared" si="7"/>
        <v>0</v>
      </c>
      <c r="BU17" s="78">
        <f t="shared" si="34"/>
        <v>0</v>
      </c>
      <c r="BV17" s="78">
        <f t="shared" si="35"/>
        <v>0</v>
      </c>
      <c r="BW17" s="97">
        <f t="shared" si="36"/>
        <v>0</v>
      </c>
      <c r="BX17" s="111"/>
      <c r="BY17" s="111"/>
      <c r="BZ17" s="111"/>
      <c r="CA17" s="111"/>
      <c r="CC17" s="129">
        <f t="shared" si="40"/>
        <v>0</v>
      </c>
      <c r="CD17" s="130">
        <f t="shared" si="41"/>
        <v>1</v>
      </c>
      <c r="CE17" s="130">
        <f t="shared" si="39"/>
        <v>0</v>
      </c>
      <c r="CF17" s="131">
        <f t="shared" si="42"/>
        <v>0</v>
      </c>
      <c r="CG17" s="130" t="str">
        <f t="shared" si="43"/>
        <v>-</v>
      </c>
      <c r="CH17" s="130" t="str">
        <f t="shared" si="44"/>
        <v>-</v>
      </c>
      <c r="CI17" s="130">
        <f t="shared" si="45"/>
        <v>0</v>
      </c>
    </row>
    <row r="18" spans="1:87" ht="12.6" customHeight="1" x14ac:dyDescent="0.25">
      <c r="A18" s="109"/>
      <c r="B18" s="81"/>
      <c r="C18" s="110" t="str">
        <f t="shared" si="1"/>
        <v/>
      </c>
      <c r="D18" s="73" t="str">
        <f t="shared" si="2"/>
        <v/>
      </c>
      <c r="E18" s="98" t="str">
        <f t="shared" si="12"/>
        <v/>
      </c>
      <c r="F18" s="74" t="str">
        <f t="shared" si="3"/>
        <v/>
      </c>
      <c r="G18" s="81"/>
      <c r="H18" s="82"/>
      <c r="I18" s="18"/>
      <c r="J18" s="83"/>
      <c r="K18" s="84"/>
      <c r="L18" s="32"/>
      <c r="M18" s="32"/>
      <c r="N18" s="85"/>
      <c r="O18" s="86"/>
      <c r="P18" s="86"/>
      <c r="Q18" s="86"/>
      <c r="R18" s="86"/>
      <c r="S18" s="86"/>
      <c r="T18" s="87"/>
      <c r="U18" s="88"/>
      <c r="V18" s="86"/>
      <c r="W18" s="86"/>
      <c r="X18" s="86"/>
      <c r="Y18" s="86"/>
      <c r="Z18" s="86"/>
      <c r="AA18" s="89"/>
      <c r="AB18" s="32"/>
      <c r="AC18" s="61"/>
      <c r="AD18" s="32"/>
      <c r="AE18" s="61"/>
      <c r="AF18" s="69"/>
      <c r="AG18" s="62"/>
      <c r="AH18" s="3"/>
      <c r="AI18" s="4"/>
      <c r="AJ18" s="5"/>
      <c r="AK18" s="5"/>
      <c r="AL18" s="22"/>
      <c r="AM18" s="22"/>
      <c r="AN18" s="16"/>
      <c r="AO18" s="2"/>
      <c r="AP18" s="60"/>
      <c r="AQ18" s="59"/>
      <c r="AR18" s="63"/>
      <c r="AS18" s="123"/>
      <c r="AT18" s="124"/>
      <c r="AU18" s="125"/>
      <c r="AV18" s="126"/>
      <c r="AW18" s="75" t="str">
        <f t="shared" si="4"/>
        <v>-</v>
      </c>
      <c r="AX18" s="92" t="str">
        <f t="shared" si="13"/>
        <v/>
      </c>
      <c r="AY18" s="76" t="str">
        <f t="shared" si="14"/>
        <v/>
      </c>
      <c r="AZ18" s="72" t="str">
        <f t="shared" si="15"/>
        <v/>
      </c>
      <c r="BA18" s="93" t="str">
        <f t="shared" si="16"/>
        <v/>
      </c>
      <c r="BB18" s="94" t="str">
        <f t="shared" si="17"/>
        <v/>
      </c>
      <c r="BC18" s="94" t="str">
        <f t="shared" si="18"/>
        <v/>
      </c>
      <c r="BD18" s="94" t="str">
        <f t="shared" si="19"/>
        <v/>
      </c>
      <c r="BE18" s="94" t="str">
        <f t="shared" si="20"/>
        <v/>
      </c>
      <c r="BF18" s="94" t="str">
        <f t="shared" si="21"/>
        <v/>
      </c>
      <c r="BG18" s="95" t="str">
        <f t="shared" si="22"/>
        <v/>
      </c>
      <c r="BH18" s="96" t="str">
        <f t="shared" si="23"/>
        <v/>
      </c>
      <c r="BI18" s="96" t="str">
        <f t="shared" si="24"/>
        <v/>
      </c>
      <c r="BJ18" s="96" t="str">
        <f t="shared" si="25"/>
        <v/>
      </c>
      <c r="BK18" s="96" t="str">
        <f t="shared" si="26"/>
        <v/>
      </c>
      <c r="BL18" s="96" t="str">
        <f t="shared" si="27"/>
        <v/>
      </c>
      <c r="BM18" s="96" t="str">
        <f t="shared" si="28"/>
        <v/>
      </c>
      <c r="BN18" s="96" t="str">
        <f t="shared" si="29"/>
        <v/>
      </c>
      <c r="BO18" s="77">
        <f t="shared" si="30"/>
        <v>0</v>
      </c>
      <c r="BP18" s="78">
        <f t="shared" si="31"/>
        <v>0</v>
      </c>
      <c r="BQ18" s="79">
        <f t="shared" ca="1" si="6"/>
        <v>0</v>
      </c>
      <c r="BR18" s="78">
        <f t="shared" si="32"/>
        <v>0</v>
      </c>
      <c r="BS18" s="78">
        <f t="shared" si="33"/>
        <v>0</v>
      </c>
      <c r="BT18" s="80">
        <f t="shared" si="7"/>
        <v>0</v>
      </c>
      <c r="BU18" s="78">
        <f t="shared" si="34"/>
        <v>0</v>
      </c>
      <c r="BV18" s="78">
        <f t="shared" si="35"/>
        <v>0</v>
      </c>
      <c r="BW18" s="97">
        <f t="shared" si="36"/>
        <v>0</v>
      </c>
      <c r="BX18" s="111"/>
      <c r="BY18" s="111"/>
      <c r="BZ18" s="111"/>
      <c r="CA18" s="111"/>
      <c r="CC18" s="129">
        <f t="shared" si="40"/>
        <v>0</v>
      </c>
      <c r="CD18" s="130">
        <f t="shared" si="41"/>
        <v>1</v>
      </c>
      <c r="CE18" s="130">
        <f t="shared" si="39"/>
        <v>0</v>
      </c>
      <c r="CF18" s="131">
        <f t="shared" si="42"/>
        <v>0</v>
      </c>
      <c r="CG18" s="130" t="str">
        <f t="shared" si="43"/>
        <v>-</v>
      </c>
      <c r="CH18" s="130" t="str">
        <f t="shared" si="44"/>
        <v>-</v>
      </c>
      <c r="CI18" s="130">
        <f t="shared" si="45"/>
        <v>0</v>
      </c>
    </row>
    <row r="19" spans="1:87" ht="12.6" customHeight="1" x14ac:dyDescent="0.25">
      <c r="A19" s="109"/>
      <c r="B19" s="81"/>
      <c r="C19" s="110" t="str">
        <f t="shared" si="1"/>
        <v/>
      </c>
      <c r="D19" s="73" t="str">
        <f t="shared" si="2"/>
        <v/>
      </c>
      <c r="E19" s="98" t="str">
        <f t="shared" si="12"/>
        <v/>
      </c>
      <c r="F19" s="74" t="str">
        <f t="shared" si="3"/>
        <v/>
      </c>
      <c r="G19" s="81"/>
      <c r="H19" s="82"/>
      <c r="I19" s="18"/>
      <c r="J19" s="83"/>
      <c r="K19" s="84"/>
      <c r="L19" s="32"/>
      <c r="M19" s="32"/>
      <c r="N19" s="85"/>
      <c r="O19" s="86"/>
      <c r="P19" s="86"/>
      <c r="Q19" s="86"/>
      <c r="R19" s="86"/>
      <c r="S19" s="86"/>
      <c r="T19" s="87"/>
      <c r="U19" s="88"/>
      <c r="V19" s="86"/>
      <c r="W19" s="86"/>
      <c r="X19" s="86"/>
      <c r="Y19" s="86"/>
      <c r="Z19" s="86"/>
      <c r="AA19" s="89"/>
      <c r="AB19" s="32"/>
      <c r="AC19" s="61"/>
      <c r="AD19" s="32"/>
      <c r="AE19" s="61"/>
      <c r="AF19" s="69"/>
      <c r="AG19" s="62"/>
      <c r="AH19" s="3"/>
      <c r="AI19" s="4"/>
      <c r="AJ19" s="5"/>
      <c r="AK19" s="5"/>
      <c r="AL19" s="22"/>
      <c r="AM19" s="22"/>
      <c r="AN19" s="16"/>
      <c r="AO19" s="2"/>
      <c r="AP19" s="60"/>
      <c r="AQ19" s="59"/>
      <c r="AR19" s="63"/>
      <c r="AS19" s="123"/>
      <c r="AT19" s="124"/>
      <c r="AU19" s="125"/>
      <c r="AV19" s="126"/>
      <c r="AW19" s="75" t="str">
        <f t="shared" si="4"/>
        <v>-</v>
      </c>
      <c r="AX19" s="92" t="str">
        <f t="shared" si="13"/>
        <v/>
      </c>
      <c r="AY19" s="76" t="str">
        <f t="shared" si="14"/>
        <v/>
      </c>
      <c r="AZ19" s="72" t="str">
        <f t="shared" si="15"/>
        <v/>
      </c>
      <c r="BA19" s="93" t="str">
        <f t="shared" si="16"/>
        <v/>
      </c>
      <c r="BB19" s="94" t="str">
        <f t="shared" si="17"/>
        <v/>
      </c>
      <c r="BC19" s="94" t="str">
        <f t="shared" si="18"/>
        <v/>
      </c>
      <c r="BD19" s="94" t="str">
        <f t="shared" si="19"/>
        <v/>
      </c>
      <c r="BE19" s="94" t="str">
        <f t="shared" si="20"/>
        <v/>
      </c>
      <c r="BF19" s="94" t="str">
        <f t="shared" si="21"/>
        <v/>
      </c>
      <c r="BG19" s="95" t="str">
        <f t="shared" si="22"/>
        <v/>
      </c>
      <c r="BH19" s="96" t="str">
        <f t="shared" si="23"/>
        <v/>
      </c>
      <c r="BI19" s="96" t="str">
        <f t="shared" si="24"/>
        <v/>
      </c>
      <c r="BJ19" s="96" t="str">
        <f t="shared" si="25"/>
        <v/>
      </c>
      <c r="BK19" s="96" t="str">
        <f t="shared" si="26"/>
        <v/>
      </c>
      <c r="BL19" s="96" t="str">
        <f t="shared" si="27"/>
        <v/>
      </c>
      <c r="BM19" s="96" t="str">
        <f t="shared" si="28"/>
        <v/>
      </c>
      <c r="BN19" s="96" t="str">
        <f t="shared" si="29"/>
        <v/>
      </c>
      <c r="BO19" s="77">
        <f t="shared" si="30"/>
        <v>0</v>
      </c>
      <c r="BP19" s="78">
        <f t="shared" si="31"/>
        <v>0</v>
      </c>
      <c r="BQ19" s="79">
        <f t="shared" ca="1" si="6"/>
        <v>0</v>
      </c>
      <c r="BR19" s="78">
        <f t="shared" si="32"/>
        <v>0</v>
      </c>
      <c r="BS19" s="78">
        <f t="shared" si="33"/>
        <v>0</v>
      </c>
      <c r="BT19" s="80">
        <f t="shared" si="7"/>
        <v>0</v>
      </c>
      <c r="BU19" s="78">
        <f t="shared" si="34"/>
        <v>0</v>
      </c>
      <c r="BV19" s="78">
        <f t="shared" si="35"/>
        <v>0</v>
      </c>
      <c r="BW19" s="97">
        <f t="shared" si="36"/>
        <v>0</v>
      </c>
      <c r="BX19" s="111"/>
      <c r="BY19" s="111"/>
      <c r="BZ19" s="111"/>
      <c r="CA19" s="111"/>
      <c r="CC19" s="129">
        <f t="shared" si="40"/>
        <v>0</v>
      </c>
      <c r="CD19" s="130">
        <f t="shared" si="41"/>
        <v>1</v>
      </c>
      <c r="CE19" s="130">
        <f t="shared" si="39"/>
        <v>0</v>
      </c>
      <c r="CF19" s="131">
        <f t="shared" si="42"/>
        <v>0</v>
      </c>
      <c r="CG19" s="130" t="str">
        <f t="shared" si="43"/>
        <v>-</v>
      </c>
      <c r="CH19" s="130" t="str">
        <f t="shared" si="44"/>
        <v>-</v>
      </c>
      <c r="CI19" s="130">
        <f t="shared" si="45"/>
        <v>0</v>
      </c>
    </row>
    <row r="20" spans="1:87" ht="12.6" customHeight="1" x14ac:dyDescent="0.25">
      <c r="A20" s="109"/>
      <c r="B20" s="81"/>
      <c r="C20" s="110" t="str">
        <f t="shared" si="1"/>
        <v/>
      </c>
      <c r="D20" s="73" t="str">
        <f t="shared" si="2"/>
        <v/>
      </c>
      <c r="E20" s="98" t="str">
        <f t="shared" si="12"/>
        <v/>
      </c>
      <c r="F20" s="74" t="str">
        <f t="shared" si="3"/>
        <v/>
      </c>
      <c r="G20" s="81"/>
      <c r="H20" s="82"/>
      <c r="I20" s="18"/>
      <c r="J20" s="83"/>
      <c r="K20" s="84"/>
      <c r="L20" s="32"/>
      <c r="M20" s="32"/>
      <c r="N20" s="85"/>
      <c r="O20" s="86"/>
      <c r="P20" s="86"/>
      <c r="Q20" s="86"/>
      <c r="R20" s="86"/>
      <c r="S20" s="86"/>
      <c r="T20" s="87"/>
      <c r="U20" s="88"/>
      <c r="V20" s="86"/>
      <c r="W20" s="86"/>
      <c r="X20" s="86"/>
      <c r="Y20" s="86"/>
      <c r="Z20" s="86"/>
      <c r="AA20" s="89"/>
      <c r="AB20" s="32"/>
      <c r="AC20" s="61"/>
      <c r="AD20" s="32"/>
      <c r="AE20" s="61"/>
      <c r="AF20" s="69"/>
      <c r="AG20" s="62"/>
      <c r="AH20" s="3"/>
      <c r="AI20" s="4"/>
      <c r="AJ20" s="5"/>
      <c r="AK20" s="5"/>
      <c r="AL20" s="22"/>
      <c r="AM20" s="22"/>
      <c r="AN20" s="16"/>
      <c r="AO20" s="2"/>
      <c r="AP20" s="60"/>
      <c r="AQ20" s="59"/>
      <c r="AR20" s="63"/>
      <c r="AS20" s="123"/>
      <c r="AT20" s="124"/>
      <c r="AU20" s="125"/>
      <c r="AV20" s="126"/>
      <c r="AW20" s="75" t="str">
        <f t="shared" si="4"/>
        <v>-</v>
      </c>
      <c r="AX20" s="92" t="str">
        <f t="shared" si="13"/>
        <v/>
      </c>
      <c r="AY20" s="76" t="str">
        <f t="shared" si="14"/>
        <v/>
      </c>
      <c r="AZ20" s="72" t="str">
        <f t="shared" si="15"/>
        <v/>
      </c>
      <c r="BA20" s="93" t="str">
        <f t="shared" si="16"/>
        <v/>
      </c>
      <c r="BB20" s="94" t="str">
        <f t="shared" si="17"/>
        <v/>
      </c>
      <c r="BC20" s="94" t="str">
        <f t="shared" si="18"/>
        <v/>
      </c>
      <c r="BD20" s="94" t="str">
        <f t="shared" si="19"/>
        <v/>
      </c>
      <c r="BE20" s="94" t="str">
        <f t="shared" si="20"/>
        <v/>
      </c>
      <c r="BF20" s="94" t="str">
        <f t="shared" si="21"/>
        <v/>
      </c>
      <c r="BG20" s="95" t="str">
        <f t="shared" si="22"/>
        <v/>
      </c>
      <c r="BH20" s="96" t="str">
        <f t="shared" si="23"/>
        <v/>
      </c>
      <c r="BI20" s="96" t="str">
        <f t="shared" si="24"/>
        <v/>
      </c>
      <c r="BJ20" s="96" t="str">
        <f t="shared" si="25"/>
        <v/>
      </c>
      <c r="BK20" s="96" t="str">
        <f t="shared" si="26"/>
        <v/>
      </c>
      <c r="BL20" s="96" t="str">
        <f t="shared" si="27"/>
        <v/>
      </c>
      <c r="BM20" s="96" t="str">
        <f t="shared" si="28"/>
        <v/>
      </c>
      <c r="BN20" s="96" t="str">
        <f t="shared" si="29"/>
        <v/>
      </c>
      <c r="BO20" s="77">
        <f t="shared" si="30"/>
        <v>0</v>
      </c>
      <c r="BP20" s="78">
        <f t="shared" si="31"/>
        <v>0</v>
      </c>
      <c r="BQ20" s="79">
        <f t="shared" ca="1" si="6"/>
        <v>0</v>
      </c>
      <c r="BR20" s="78">
        <f t="shared" si="32"/>
        <v>0</v>
      </c>
      <c r="BS20" s="78">
        <f t="shared" si="33"/>
        <v>0</v>
      </c>
      <c r="BT20" s="80">
        <f t="shared" si="7"/>
        <v>0</v>
      </c>
      <c r="BU20" s="78">
        <f t="shared" si="34"/>
        <v>0</v>
      </c>
      <c r="BV20" s="78">
        <f t="shared" si="35"/>
        <v>0</v>
      </c>
      <c r="BW20" s="97">
        <f t="shared" si="36"/>
        <v>0</v>
      </c>
      <c r="BX20" s="111"/>
      <c r="BY20" s="111"/>
      <c r="BZ20" s="111"/>
      <c r="CA20" s="111"/>
      <c r="CC20" s="129">
        <f t="shared" si="40"/>
        <v>0</v>
      </c>
      <c r="CD20" s="130">
        <f t="shared" si="41"/>
        <v>1</v>
      </c>
      <c r="CE20" s="130">
        <f t="shared" si="39"/>
        <v>0</v>
      </c>
      <c r="CF20" s="131">
        <f t="shared" si="42"/>
        <v>0</v>
      </c>
      <c r="CG20" s="130" t="str">
        <f t="shared" si="43"/>
        <v>-</v>
      </c>
      <c r="CH20" s="130" t="str">
        <f t="shared" si="44"/>
        <v>-</v>
      </c>
      <c r="CI20" s="130">
        <f t="shared" si="45"/>
        <v>0</v>
      </c>
    </row>
    <row r="21" spans="1:87" ht="12.6" customHeight="1" x14ac:dyDescent="0.25">
      <c r="A21" s="109"/>
      <c r="B21" s="81"/>
      <c r="C21" s="110" t="str">
        <f t="shared" si="1"/>
        <v/>
      </c>
      <c r="D21" s="73" t="str">
        <f t="shared" si="2"/>
        <v/>
      </c>
      <c r="E21" s="98" t="str">
        <f t="shared" si="12"/>
        <v/>
      </c>
      <c r="F21" s="74" t="str">
        <f t="shared" si="3"/>
        <v/>
      </c>
      <c r="G21" s="81"/>
      <c r="H21" s="82"/>
      <c r="I21" s="18"/>
      <c r="J21" s="83"/>
      <c r="K21" s="84"/>
      <c r="L21" s="32"/>
      <c r="M21" s="32"/>
      <c r="N21" s="85"/>
      <c r="O21" s="86"/>
      <c r="P21" s="86"/>
      <c r="Q21" s="86"/>
      <c r="R21" s="86"/>
      <c r="S21" s="86"/>
      <c r="T21" s="87"/>
      <c r="U21" s="88"/>
      <c r="V21" s="86"/>
      <c r="W21" s="86"/>
      <c r="X21" s="86"/>
      <c r="Y21" s="86"/>
      <c r="Z21" s="86"/>
      <c r="AA21" s="89"/>
      <c r="AB21" s="32"/>
      <c r="AC21" s="61"/>
      <c r="AD21" s="32"/>
      <c r="AE21" s="61"/>
      <c r="AF21" s="69"/>
      <c r="AG21" s="62"/>
      <c r="AH21" s="3"/>
      <c r="AI21" s="4"/>
      <c r="AJ21" s="5"/>
      <c r="AK21" s="5"/>
      <c r="AL21" s="22"/>
      <c r="AM21" s="22"/>
      <c r="AN21" s="16"/>
      <c r="AO21" s="2"/>
      <c r="AP21" s="60"/>
      <c r="AQ21" s="59"/>
      <c r="AR21" s="63"/>
      <c r="AS21" s="123"/>
      <c r="AT21" s="124"/>
      <c r="AU21" s="125"/>
      <c r="AV21" s="126"/>
      <c r="AW21" s="75" t="str">
        <f t="shared" si="4"/>
        <v>-</v>
      </c>
      <c r="AX21" s="92" t="str">
        <f t="shared" si="13"/>
        <v/>
      </c>
      <c r="AY21" s="76" t="str">
        <f t="shared" si="14"/>
        <v/>
      </c>
      <c r="AZ21" s="72" t="str">
        <f t="shared" si="15"/>
        <v/>
      </c>
      <c r="BA21" s="93" t="str">
        <f t="shared" si="16"/>
        <v/>
      </c>
      <c r="BB21" s="94" t="str">
        <f t="shared" si="17"/>
        <v/>
      </c>
      <c r="BC21" s="94" t="str">
        <f t="shared" si="18"/>
        <v/>
      </c>
      <c r="BD21" s="94" t="str">
        <f t="shared" si="19"/>
        <v/>
      </c>
      <c r="BE21" s="94" t="str">
        <f t="shared" si="20"/>
        <v/>
      </c>
      <c r="BF21" s="94" t="str">
        <f t="shared" si="21"/>
        <v/>
      </c>
      <c r="BG21" s="95" t="str">
        <f t="shared" si="22"/>
        <v/>
      </c>
      <c r="BH21" s="96" t="str">
        <f t="shared" si="23"/>
        <v/>
      </c>
      <c r="BI21" s="96" t="str">
        <f t="shared" si="24"/>
        <v/>
      </c>
      <c r="BJ21" s="96" t="str">
        <f t="shared" si="25"/>
        <v/>
      </c>
      <c r="BK21" s="96" t="str">
        <f t="shared" si="26"/>
        <v/>
      </c>
      <c r="BL21" s="96" t="str">
        <f t="shared" si="27"/>
        <v/>
      </c>
      <c r="BM21" s="96" t="str">
        <f t="shared" si="28"/>
        <v/>
      </c>
      <c r="BN21" s="96" t="str">
        <f t="shared" si="29"/>
        <v/>
      </c>
      <c r="BO21" s="77">
        <f t="shared" si="30"/>
        <v>0</v>
      </c>
      <c r="BP21" s="78">
        <f t="shared" si="31"/>
        <v>0</v>
      </c>
      <c r="BQ21" s="79">
        <f t="shared" ca="1" si="6"/>
        <v>0</v>
      </c>
      <c r="BR21" s="78">
        <f t="shared" si="32"/>
        <v>0</v>
      </c>
      <c r="BS21" s="78">
        <f t="shared" si="33"/>
        <v>0</v>
      </c>
      <c r="BT21" s="80">
        <f t="shared" si="7"/>
        <v>0</v>
      </c>
      <c r="BU21" s="78">
        <f t="shared" si="34"/>
        <v>0</v>
      </c>
      <c r="BV21" s="78">
        <f t="shared" si="35"/>
        <v>0</v>
      </c>
      <c r="BW21" s="97">
        <f t="shared" si="36"/>
        <v>0</v>
      </c>
      <c r="BX21" s="111"/>
      <c r="BY21" s="111"/>
      <c r="BZ21" s="111"/>
      <c r="CA21" s="111"/>
      <c r="CC21" s="129">
        <f t="shared" si="40"/>
        <v>0</v>
      </c>
      <c r="CD21" s="130">
        <f t="shared" si="41"/>
        <v>1</v>
      </c>
      <c r="CE21" s="130">
        <f t="shared" si="39"/>
        <v>0</v>
      </c>
      <c r="CF21" s="131">
        <f t="shared" si="42"/>
        <v>0</v>
      </c>
      <c r="CG21" s="130" t="str">
        <f t="shared" si="43"/>
        <v>-</v>
      </c>
      <c r="CH21" s="130" t="str">
        <f t="shared" si="44"/>
        <v>-</v>
      </c>
      <c r="CI21" s="130">
        <f t="shared" si="45"/>
        <v>0</v>
      </c>
    </row>
    <row r="22" spans="1:87" ht="12.6" customHeight="1" x14ac:dyDescent="0.25">
      <c r="A22" s="109"/>
      <c r="B22" s="81"/>
      <c r="C22" s="110" t="str">
        <f t="shared" si="1"/>
        <v/>
      </c>
      <c r="D22" s="73" t="str">
        <f t="shared" si="2"/>
        <v/>
      </c>
      <c r="E22" s="98" t="str">
        <f t="shared" si="12"/>
        <v/>
      </c>
      <c r="F22" s="74" t="str">
        <f t="shared" si="3"/>
        <v/>
      </c>
      <c r="G22" s="81"/>
      <c r="H22" s="82"/>
      <c r="I22" s="18"/>
      <c r="J22" s="83"/>
      <c r="K22" s="84"/>
      <c r="L22" s="32"/>
      <c r="M22" s="32"/>
      <c r="N22" s="85"/>
      <c r="O22" s="86"/>
      <c r="P22" s="86"/>
      <c r="Q22" s="86"/>
      <c r="R22" s="86"/>
      <c r="S22" s="86"/>
      <c r="T22" s="87"/>
      <c r="U22" s="88"/>
      <c r="V22" s="86"/>
      <c r="W22" s="86"/>
      <c r="X22" s="86"/>
      <c r="Y22" s="86"/>
      <c r="Z22" s="86"/>
      <c r="AA22" s="89"/>
      <c r="AB22" s="32"/>
      <c r="AC22" s="61"/>
      <c r="AD22" s="32"/>
      <c r="AE22" s="61"/>
      <c r="AF22" s="69"/>
      <c r="AG22" s="62"/>
      <c r="AH22" s="3"/>
      <c r="AI22" s="4"/>
      <c r="AJ22" s="5"/>
      <c r="AK22" s="5"/>
      <c r="AL22" s="22"/>
      <c r="AM22" s="22"/>
      <c r="AN22" s="16"/>
      <c r="AO22" s="2"/>
      <c r="AP22" s="60"/>
      <c r="AQ22" s="59"/>
      <c r="AR22" s="63"/>
      <c r="AS22" s="123"/>
      <c r="AT22" s="124"/>
      <c r="AU22" s="125"/>
      <c r="AV22" s="126"/>
      <c r="AW22" s="75" t="str">
        <f t="shared" si="4"/>
        <v>-</v>
      </c>
      <c r="AX22" s="92" t="str">
        <f t="shared" si="13"/>
        <v/>
      </c>
      <c r="AY22" s="76" t="str">
        <f t="shared" si="14"/>
        <v/>
      </c>
      <c r="AZ22" s="72" t="str">
        <f t="shared" si="15"/>
        <v/>
      </c>
      <c r="BA22" s="93" t="str">
        <f t="shared" si="16"/>
        <v/>
      </c>
      <c r="BB22" s="94" t="str">
        <f t="shared" si="17"/>
        <v/>
      </c>
      <c r="BC22" s="94" t="str">
        <f t="shared" si="18"/>
        <v/>
      </c>
      <c r="BD22" s="94" t="str">
        <f t="shared" si="19"/>
        <v/>
      </c>
      <c r="BE22" s="94" t="str">
        <f t="shared" si="20"/>
        <v/>
      </c>
      <c r="BF22" s="94" t="str">
        <f t="shared" si="21"/>
        <v/>
      </c>
      <c r="BG22" s="95" t="str">
        <f t="shared" si="22"/>
        <v/>
      </c>
      <c r="BH22" s="96" t="str">
        <f t="shared" si="23"/>
        <v/>
      </c>
      <c r="BI22" s="96" t="str">
        <f t="shared" si="24"/>
        <v/>
      </c>
      <c r="BJ22" s="96" t="str">
        <f t="shared" si="25"/>
        <v/>
      </c>
      <c r="BK22" s="96" t="str">
        <f t="shared" si="26"/>
        <v/>
      </c>
      <c r="BL22" s="96" t="str">
        <f t="shared" si="27"/>
        <v/>
      </c>
      <c r="BM22" s="96" t="str">
        <f t="shared" si="28"/>
        <v/>
      </c>
      <c r="BN22" s="96" t="str">
        <f t="shared" si="29"/>
        <v/>
      </c>
      <c r="BO22" s="77">
        <f t="shared" si="30"/>
        <v>0</v>
      </c>
      <c r="BP22" s="78">
        <f t="shared" si="31"/>
        <v>0</v>
      </c>
      <c r="BQ22" s="79">
        <f t="shared" ca="1" si="6"/>
        <v>0</v>
      </c>
      <c r="BR22" s="78">
        <f t="shared" si="32"/>
        <v>0</v>
      </c>
      <c r="BS22" s="78">
        <f t="shared" si="33"/>
        <v>0</v>
      </c>
      <c r="BT22" s="80">
        <f t="shared" si="7"/>
        <v>0</v>
      </c>
      <c r="BU22" s="78">
        <f t="shared" si="34"/>
        <v>0</v>
      </c>
      <c r="BV22" s="78">
        <f t="shared" si="35"/>
        <v>0</v>
      </c>
      <c r="BW22" s="97">
        <f t="shared" si="36"/>
        <v>0</v>
      </c>
      <c r="BX22" s="111"/>
      <c r="BY22" s="111"/>
      <c r="BZ22" s="111"/>
      <c r="CA22" s="111"/>
      <c r="CC22" s="129">
        <f t="shared" si="40"/>
        <v>0</v>
      </c>
      <c r="CD22" s="130">
        <f t="shared" si="41"/>
        <v>1</v>
      </c>
      <c r="CE22" s="130">
        <f t="shared" si="39"/>
        <v>0</v>
      </c>
      <c r="CF22" s="131">
        <f t="shared" si="42"/>
        <v>0</v>
      </c>
      <c r="CG22" s="130" t="str">
        <f t="shared" si="43"/>
        <v>-</v>
      </c>
      <c r="CH22" s="130" t="str">
        <f t="shared" si="44"/>
        <v>-</v>
      </c>
      <c r="CI22" s="130">
        <f t="shared" si="45"/>
        <v>0</v>
      </c>
    </row>
    <row r="23" spans="1:87" ht="12.6" customHeight="1" x14ac:dyDescent="0.25">
      <c r="A23" s="109"/>
      <c r="B23" s="81"/>
      <c r="C23" s="110" t="str">
        <f t="shared" si="1"/>
        <v/>
      </c>
      <c r="D23" s="73" t="str">
        <f t="shared" si="2"/>
        <v/>
      </c>
      <c r="E23" s="98" t="str">
        <f t="shared" si="12"/>
        <v/>
      </c>
      <c r="F23" s="74" t="str">
        <f t="shared" si="3"/>
        <v/>
      </c>
      <c r="G23" s="81"/>
      <c r="H23" s="82"/>
      <c r="I23" s="18"/>
      <c r="J23" s="83"/>
      <c r="K23" s="84"/>
      <c r="L23" s="32"/>
      <c r="M23" s="32"/>
      <c r="N23" s="85"/>
      <c r="O23" s="86"/>
      <c r="P23" s="86"/>
      <c r="Q23" s="86"/>
      <c r="R23" s="86"/>
      <c r="S23" s="86"/>
      <c r="T23" s="87"/>
      <c r="U23" s="88"/>
      <c r="V23" s="86"/>
      <c r="W23" s="86"/>
      <c r="X23" s="86"/>
      <c r="Y23" s="86"/>
      <c r="Z23" s="86"/>
      <c r="AA23" s="89"/>
      <c r="AB23" s="32"/>
      <c r="AC23" s="61"/>
      <c r="AD23" s="32"/>
      <c r="AE23" s="61"/>
      <c r="AF23" s="69"/>
      <c r="AG23" s="62"/>
      <c r="AH23" s="3"/>
      <c r="AI23" s="4"/>
      <c r="AJ23" s="5"/>
      <c r="AK23" s="5"/>
      <c r="AL23" s="22"/>
      <c r="AM23" s="22"/>
      <c r="AN23" s="16"/>
      <c r="AO23" s="2"/>
      <c r="AP23" s="60"/>
      <c r="AQ23" s="59"/>
      <c r="AR23" s="63"/>
      <c r="AS23" s="123"/>
      <c r="AT23" s="124"/>
      <c r="AU23" s="125"/>
      <c r="AV23" s="126"/>
      <c r="AW23" s="75" t="str">
        <f t="shared" si="4"/>
        <v>-</v>
      </c>
      <c r="AX23" s="92" t="str">
        <f t="shared" si="13"/>
        <v/>
      </c>
      <c r="AY23" s="76" t="str">
        <f t="shared" si="14"/>
        <v/>
      </c>
      <c r="AZ23" s="72" t="str">
        <f t="shared" si="15"/>
        <v/>
      </c>
      <c r="BA23" s="93" t="str">
        <f t="shared" si="16"/>
        <v/>
      </c>
      <c r="BB23" s="94" t="str">
        <f t="shared" si="17"/>
        <v/>
      </c>
      <c r="BC23" s="94" t="str">
        <f t="shared" si="18"/>
        <v/>
      </c>
      <c r="BD23" s="94" t="str">
        <f t="shared" si="19"/>
        <v/>
      </c>
      <c r="BE23" s="94" t="str">
        <f t="shared" si="20"/>
        <v/>
      </c>
      <c r="BF23" s="94" t="str">
        <f t="shared" si="21"/>
        <v/>
      </c>
      <c r="BG23" s="95" t="str">
        <f t="shared" si="22"/>
        <v/>
      </c>
      <c r="BH23" s="96" t="str">
        <f t="shared" si="23"/>
        <v/>
      </c>
      <c r="BI23" s="96" t="str">
        <f t="shared" si="24"/>
        <v/>
      </c>
      <c r="BJ23" s="96" t="str">
        <f t="shared" si="25"/>
        <v/>
      </c>
      <c r="BK23" s="96" t="str">
        <f t="shared" si="26"/>
        <v/>
      </c>
      <c r="BL23" s="96" t="str">
        <f t="shared" si="27"/>
        <v/>
      </c>
      <c r="BM23" s="96" t="str">
        <f t="shared" si="28"/>
        <v/>
      </c>
      <c r="BN23" s="96" t="str">
        <f t="shared" si="29"/>
        <v/>
      </c>
      <c r="BO23" s="77">
        <f t="shared" si="30"/>
        <v>0</v>
      </c>
      <c r="BP23" s="78">
        <f t="shared" si="31"/>
        <v>0</v>
      </c>
      <c r="BQ23" s="79">
        <f t="shared" ca="1" si="6"/>
        <v>0</v>
      </c>
      <c r="BR23" s="78">
        <f t="shared" si="32"/>
        <v>0</v>
      </c>
      <c r="BS23" s="78">
        <f t="shared" si="33"/>
        <v>0</v>
      </c>
      <c r="BT23" s="80">
        <f t="shared" si="7"/>
        <v>0</v>
      </c>
      <c r="BU23" s="78">
        <f t="shared" si="34"/>
        <v>0</v>
      </c>
      <c r="BV23" s="78">
        <f t="shared" si="35"/>
        <v>0</v>
      </c>
      <c r="BW23" s="97">
        <f t="shared" si="36"/>
        <v>0</v>
      </c>
      <c r="BX23" s="111"/>
      <c r="BY23" s="111"/>
      <c r="BZ23" s="111"/>
      <c r="CA23" s="111"/>
      <c r="CC23" s="129">
        <f t="shared" si="40"/>
        <v>0</v>
      </c>
      <c r="CD23" s="130">
        <f t="shared" si="41"/>
        <v>1</v>
      </c>
      <c r="CE23" s="130">
        <f t="shared" si="39"/>
        <v>0</v>
      </c>
      <c r="CF23" s="131">
        <f t="shared" si="42"/>
        <v>0</v>
      </c>
      <c r="CG23" s="130" t="str">
        <f t="shared" si="43"/>
        <v>-</v>
      </c>
      <c r="CH23" s="130" t="str">
        <f t="shared" si="44"/>
        <v>-</v>
      </c>
      <c r="CI23" s="130">
        <f t="shared" si="45"/>
        <v>0</v>
      </c>
    </row>
    <row r="24" spans="1:87" ht="12.6" customHeight="1" x14ac:dyDescent="0.25">
      <c r="A24" s="109"/>
      <c r="B24" s="81"/>
      <c r="C24" s="110" t="str">
        <f t="shared" si="1"/>
        <v/>
      </c>
      <c r="D24" s="73" t="str">
        <f t="shared" si="2"/>
        <v/>
      </c>
      <c r="E24" s="98" t="str">
        <f t="shared" si="12"/>
        <v/>
      </c>
      <c r="F24" s="74" t="str">
        <f t="shared" si="3"/>
        <v/>
      </c>
      <c r="G24" s="81"/>
      <c r="H24" s="82"/>
      <c r="I24" s="18"/>
      <c r="J24" s="83"/>
      <c r="K24" s="84"/>
      <c r="L24" s="32"/>
      <c r="M24" s="32"/>
      <c r="N24" s="85"/>
      <c r="O24" s="86"/>
      <c r="P24" s="86"/>
      <c r="Q24" s="86"/>
      <c r="R24" s="86"/>
      <c r="S24" s="86"/>
      <c r="T24" s="87"/>
      <c r="U24" s="88"/>
      <c r="V24" s="86"/>
      <c r="W24" s="86"/>
      <c r="X24" s="86"/>
      <c r="Y24" s="86"/>
      <c r="Z24" s="86"/>
      <c r="AA24" s="89"/>
      <c r="AB24" s="32"/>
      <c r="AC24" s="61"/>
      <c r="AD24" s="32"/>
      <c r="AE24" s="61"/>
      <c r="AF24" s="69"/>
      <c r="AG24" s="62"/>
      <c r="AH24" s="3"/>
      <c r="AI24" s="4"/>
      <c r="AJ24" s="5"/>
      <c r="AK24" s="5"/>
      <c r="AL24" s="22"/>
      <c r="AM24" s="22"/>
      <c r="AN24" s="16"/>
      <c r="AO24" s="2"/>
      <c r="AP24" s="60"/>
      <c r="AQ24" s="59"/>
      <c r="AR24" s="63"/>
      <c r="AS24" s="123"/>
      <c r="AT24" s="124"/>
      <c r="AU24" s="125"/>
      <c r="AV24" s="126"/>
      <c r="AW24" s="75" t="str">
        <f t="shared" si="4"/>
        <v>-</v>
      </c>
      <c r="AX24" s="92" t="str">
        <f t="shared" si="13"/>
        <v/>
      </c>
      <c r="AY24" s="76" t="str">
        <f t="shared" si="14"/>
        <v/>
      </c>
      <c r="AZ24" s="72" t="str">
        <f t="shared" si="15"/>
        <v/>
      </c>
      <c r="BA24" s="93" t="str">
        <f t="shared" si="16"/>
        <v/>
      </c>
      <c r="BB24" s="94" t="str">
        <f t="shared" si="17"/>
        <v/>
      </c>
      <c r="BC24" s="94" t="str">
        <f t="shared" si="18"/>
        <v/>
      </c>
      <c r="BD24" s="94" t="str">
        <f t="shared" si="19"/>
        <v/>
      </c>
      <c r="BE24" s="94" t="str">
        <f t="shared" si="20"/>
        <v/>
      </c>
      <c r="BF24" s="94" t="str">
        <f t="shared" si="21"/>
        <v/>
      </c>
      <c r="BG24" s="95" t="str">
        <f t="shared" si="22"/>
        <v/>
      </c>
      <c r="BH24" s="96" t="str">
        <f t="shared" si="23"/>
        <v/>
      </c>
      <c r="BI24" s="96" t="str">
        <f t="shared" si="24"/>
        <v/>
      </c>
      <c r="BJ24" s="96" t="str">
        <f t="shared" si="25"/>
        <v/>
      </c>
      <c r="BK24" s="96" t="str">
        <f t="shared" si="26"/>
        <v/>
      </c>
      <c r="BL24" s="96" t="str">
        <f t="shared" si="27"/>
        <v/>
      </c>
      <c r="BM24" s="96" t="str">
        <f t="shared" si="28"/>
        <v/>
      </c>
      <c r="BN24" s="96" t="str">
        <f t="shared" si="29"/>
        <v/>
      </c>
      <c r="BO24" s="77">
        <f t="shared" si="30"/>
        <v>0</v>
      </c>
      <c r="BP24" s="78">
        <f t="shared" si="31"/>
        <v>0</v>
      </c>
      <c r="BQ24" s="79">
        <f t="shared" ca="1" si="6"/>
        <v>0</v>
      </c>
      <c r="BR24" s="78">
        <f t="shared" si="32"/>
        <v>0</v>
      </c>
      <c r="BS24" s="78">
        <f t="shared" si="33"/>
        <v>0</v>
      </c>
      <c r="BT24" s="80">
        <f t="shared" si="7"/>
        <v>0</v>
      </c>
      <c r="BU24" s="78">
        <f t="shared" si="34"/>
        <v>0</v>
      </c>
      <c r="BV24" s="78">
        <f t="shared" si="35"/>
        <v>0</v>
      </c>
      <c r="BW24" s="97">
        <f t="shared" si="36"/>
        <v>0</v>
      </c>
      <c r="BX24" s="111"/>
      <c r="BY24" s="111"/>
      <c r="BZ24" s="111"/>
      <c r="CA24" s="111"/>
      <c r="CC24" s="129">
        <f t="shared" si="40"/>
        <v>0</v>
      </c>
      <c r="CD24" s="130">
        <f t="shared" si="41"/>
        <v>1</v>
      </c>
      <c r="CE24" s="130">
        <f t="shared" si="39"/>
        <v>0</v>
      </c>
      <c r="CF24" s="131">
        <f t="shared" si="42"/>
        <v>0</v>
      </c>
      <c r="CG24" s="130" t="str">
        <f t="shared" si="43"/>
        <v>-</v>
      </c>
      <c r="CH24" s="130" t="str">
        <f t="shared" si="44"/>
        <v>-</v>
      </c>
      <c r="CI24" s="130">
        <f t="shared" si="45"/>
        <v>0</v>
      </c>
    </row>
    <row r="25" spans="1:87" ht="12.6" customHeight="1" x14ac:dyDescent="0.25">
      <c r="A25" s="109"/>
      <c r="B25" s="81"/>
      <c r="C25" s="110" t="str">
        <f t="shared" si="1"/>
        <v/>
      </c>
      <c r="D25" s="73" t="str">
        <f t="shared" si="2"/>
        <v/>
      </c>
      <c r="E25" s="98" t="str">
        <f t="shared" si="12"/>
        <v/>
      </c>
      <c r="F25" s="74" t="str">
        <f t="shared" si="3"/>
        <v/>
      </c>
      <c r="G25" s="81"/>
      <c r="H25" s="82"/>
      <c r="I25" s="18"/>
      <c r="J25" s="83"/>
      <c r="K25" s="84"/>
      <c r="L25" s="32"/>
      <c r="M25" s="32"/>
      <c r="N25" s="85"/>
      <c r="O25" s="86"/>
      <c r="P25" s="86"/>
      <c r="Q25" s="86"/>
      <c r="R25" s="86"/>
      <c r="S25" s="86"/>
      <c r="T25" s="87"/>
      <c r="U25" s="88"/>
      <c r="V25" s="86"/>
      <c r="W25" s="86"/>
      <c r="X25" s="86"/>
      <c r="Y25" s="86"/>
      <c r="Z25" s="86"/>
      <c r="AA25" s="89"/>
      <c r="AB25" s="32"/>
      <c r="AC25" s="61"/>
      <c r="AD25" s="32"/>
      <c r="AE25" s="61"/>
      <c r="AF25" s="69"/>
      <c r="AG25" s="62"/>
      <c r="AH25" s="3"/>
      <c r="AI25" s="4"/>
      <c r="AJ25" s="5"/>
      <c r="AK25" s="5"/>
      <c r="AL25" s="22"/>
      <c r="AM25" s="22"/>
      <c r="AN25" s="16"/>
      <c r="AO25" s="2"/>
      <c r="AP25" s="60"/>
      <c r="AQ25" s="59"/>
      <c r="AR25" s="63"/>
      <c r="AS25" s="123"/>
      <c r="AT25" s="124"/>
      <c r="AU25" s="125"/>
      <c r="AV25" s="126"/>
      <c r="AW25" s="75" t="str">
        <f t="shared" si="4"/>
        <v>-</v>
      </c>
      <c r="AX25" s="92" t="str">
        <f t="shared" si="13"/>
        <v/>
      </c>
      <c r="AY25" s="76" t="str">
        <f t="shared" si="14"/>
        <v/>
      </c>
      <c r="AZ25" s="72" t="str">
        <f t="shared" si="15"/>
        <v/>
      </c>
      <c r="BA25" s="93" t="str">
        <f t="shared" si="16"/>
        <v/>
      </c>
      <c r="BB25" s="94" t="str">
        <f t="shared" si="17"/>
        <v/>
      </c>
      <c r="BC25" s="94" t="str">
        <f t="shared" si="18"/>
        <v/>
      </c>
      <c r="BD25" s="94" t="str">
        <f t="shared" si="19"/>
        <v/>
      </c>
      <c r="BE25" s="94" t="str">
        <f t="shared" si="20"/>
        <v/>
      </c>
      <c r="BF25" s="94" t="str">
        <f t="shared" si="21"/>
        <v/>
      </c>
      <c r="BG25" s="95" t="str">
        <f t="shared" si="22"/>
        <v/>
      </c>
      <c r="BH25" s="96" t="str">
        <f t="shared" si="23"/>
        <v/>
      </c>
      <c r="BI25" s="96" t="str">
        <f t="shared" si="24"/>
        <v/>
      </c>
      <c r="BJ25" s="96" t="str">
        <f t="shared" si="25"/>
        <v/>
      </c>
      <c r="BK25" s="96" t="str">
        <f t="shared" si="26"/>
        <v/>
      </c>
      <c r="BL25" s="96" t="str">
        <f t="shared" si="27"/>
        <v/>
      </c>
      <c r="BM25" s="96" t="str">
        <f t="shared" si="28"/>
        <v/>
      </c>
      <c r="BN25" s="96" t="str">
        <f t="shared" si="29"/>
        <v/>
      </c>
      <c r="BO25" s="77">
        <f t="shared" si="30"/>
        <v>0</v>
      </c>
      <c r="BP25" s="78">
        <f t="shared" si="31"/>
        <v>0</v>
      </c>
      <c r="BQ25" s="79">
        <f t="shared" ca="1" si="6"/>
        <v>0</v>
      </c>
      <c r="BR25" s="78">
        <f t="shared" si="32"/>
        <v>0</v>
      </c>
      <c r="BS25" s="78">
        <f t="shared" si="33"/>
        <v>0</v>
      </c>
      <c r="BT25" s="80">
        <f t="shared" si="7"/>
        <v>0</v>
      </c>
      <c r="BU25" s="78">
        <f t="shared" si="34"/>
        <v>0</v>
      </c>
      <c r="BV25" s="78">
        <f t="shared" si="35"/>
        <v>0</v>
      </c>
      <c r="BW25" s="97">
        <f t="shared" si="36"/>
        <v>0</v>
      </c>
      <c r="BX25" s="111"/>
      <c r="BY25" s="111"/>
      <c r="BZ25" s="111"/>
      <c r="CA25" s="111"/>
      <c r="CC25" s="129">
        <f t="shared" si="40"/>
        <v>0</v>
      </c>
      <c r="CD25" s="130">
        <f t="shared" si="41"/>
        <v>1</v>
      </c>
      <c r="CE25" s="130">
        <f t="shared" si="39"/>
        <v>0</v>
      </c>
      <c r="CF25" s="131">
        <f t="shared" si="42"/>
        <v>0</v>
      </c>
      <c r="CG25" s="130" t="str">
        <f t="shared" si="43"/>
        <v>-</v>
      </c>
      <c r="CH25" s="130" t="str">
        <f t="shared" si="44"/>
        <v>-</v>
      </c>
      <c r="CI25" s="130">
        <f t="shared" si="45"/>
        <v>0</v>
      </c>
    </row>
    <row r="26" spans="1:87" ht="12.6" customHeight="1" x14ac:dyDescent="0.25">
      <c r="A26" s="109"/>
      <c r="B26" s="81"/>
      <c r="C26" s="110" t="str">
        <f t="shared" si="1"/>
        <v/>
      </c>
      <c r="D26" s="73" t="str">
        <f t="shared" si="2"/>
        <v/>
      </c>
      <c r="E26" s="98" t="str">
        <f t="shared" si="12"/>
        <v/>
      </c>
      <c r="F26" s="74" t="str">
        <f t="shared" si="3"/>
        <v/>
      </c>
      <c r="G26" s="81"/>
      <c r="H26" s="82"/>
      <c r="I26" s="18"/>
      <c r="J26" s="83"/>
      <c r="K26" s="84"/>
      <c r="L26" s="32"/>
      <c r="M26" s="32"/>
      <c r="N26" s="85"/>
      <c r="O26" s="86"/>
      <c r="P26" s="86"/>
      <c r="Q26" s="86"/>
      <c r="R26" s="86"/>
      <c r="S26" s="86"/>
      <c r="T26" s="87"/>
      <c r="U26" s="88"/>
      <c r="V26" s="86"/>
      <c r="W26" s="86"/>
      <c r="X26" s="86"/>
      <c r="Y26" s="86"/>
      <c r="Z26" s="86"/>
      <c r="AA26" s="89"/>
      <c r="AB26" s="32"/>
      <c r="AC26" s="61"/>
      <c r="AD26" s="32"/>
      <c r="AE26" s="61"/>
      <c r="AF26" s="69"/>
      <c r="AG26" s="62"/>
      <c r="AH26" s="3"/>
      <c r="AI26" s="4"/>
      <c r="AJ26" s="5"/>
      <c r="AK26" s="5"/>
      <c r="AL26" s="22"/>
      <c r="AM26" s="22"/>
      <c r="AN26" s="16"/>
      <c r="AO26" s="2"/>
      <c r="AP26" s="60"/>
      <c r="AQ26" s="59"/>
      <c r="AR26" s="63"/>
      <c r="AS26" s="123"/>
      <c r="AT26" s="124"/>
      <c r="AU26" s="125"/>
      <c r="AV26" s="126"/>
      <c r="AW26" s="75" t="str">
        <f t="shared" si="4"/>
        <v>-</v>
      </c>
      <c r="AX26" s="92" t="str">
        <f t="shared" si="13"/>
        <v/>
      </c>
      <c r="AY26" s="76" t="str">
        <f t="shared" si="14"/>
        <v/>
      </c>
      <c r="AZ26" s="72" t="str">
        <f t="shared" si="15"/>
        <v/>
      </c>
      <c r="BA26" s="93" t="str">
        <f t="shared" si="16"/>
        <v/>
      </c>
      <c r="BB26" s="94" t="str">
        <f t="shared" si="17"/>
        <v/>
      </c>
      <c r="BC26" s="94" t="str">
        <f t="shared" si="18"/>
        <v/>
      </c>
      <c r="BD26" s="94" t="str">
        <f t="shared" si="19"/>
        <v/>
      </c>
      <c r="BE26" s="94" t="str">
        <f t="shared" si="20"/>
        <v/>
      </c>
      <c r="BF26" s="94" t="str">
        <f t="shared" si="21"/>
        <v/>
      </c>
      <c r="BG26" s="95" t="str">
        <f t="shared" si="22"/>
        <v/>
      </c>
      <c r="BH26" s="96" t="str">
        <f t="shared" si="23"/>
        <v/>
      </c>
      <c r="BI26" s="96" t="str">
        <f t="shared" si="24"/>
        <v/>
      </c>
      <c r="BJ26" s="96" t="str">
        <f t="shared" si="25"/>
        <v/>
      </c>
      <c r="BK26" s="96" t="str">
        <f t="shared" si="26"/>
        <v/>
      </c>
      <c r="BL26" s="96" t="str">
        <f t="shared" si="27"/>
        <v/>
      </c>
      <c r="BM26" s="96" t="str">
        <f t="shared" si="28"/>
        <v/>
      </c>
      <c r="BN26" s="96" t="str">
        <f t="shared" si="29"/>
        <v/>
      </c>
      <c r="BO26" s="77">
        <f t="shared" si="30"/>
        <v>0</v>
      </c>
      <c r="BP26" s="78">
        <f t="shared" si="31"/>
        <v>0</v>
      </c>
      <c r="BQ26" s="79">
        <f t="shared" ca="1" si="6"/>
        <v>0</v>
      </c>
      <c r="BR26" s="78">
        <f t="shared" si="32"/>
        <v>0</v>
      </c>
      <c r="BS26" s="78">
        <f t="shared" si="33"/>
        <v>0</v>
      </c>
      <c r="BT26" s="80">
        <f t="shared" si="7"/>
        <v>0</v>
      </c>
      <c r="BU26" s="78">
        <f t="shared" si="34"/>
        <v>0</v>
      </c>
      <c r="BV26" s="78">
        <f t="shared" si="35"/>
        <v>0</v>
      </c>
      <c r="BW26" s="97">
        <f t="shared" si="36"/>
        <v>0</v>
      </c>
      <c r="BX26" s="111"/>
      <c r="BY26" s="111"/>
      <c r="BZ26" s="111"/>
      <c r="CA26" s="111"/>
      <c r="CC26" s="129">
        <f t="shared" si="40"/>
        <v>0</v>
      </c>
      <c r="CD26" s="130">
        <f t="shared" si="41"/>
        <v>1</v>
      </c>
      <c r="CE26" s="130">
        <f t="shared" si="39"/>
        <v>0</v>
      </c>
      <c r="CF26" s="131">
        <f t="shared" si="42"/>
        <v>0</v>
      </c>
      <c r="CG26" s="130" t="str">
        <f t="shared" si="43"/>
        <v>-</v>
      </c>
      <c r="CH26" s="130" t="str">
        <f t="shared" si="44"/>
        <v>-</v>
      </c>
      <c r="CI26" s="130">
        <f t="shared" si="45"/>
        <v>0</v>
      </c>
    </row>
    <row r="27" spans="1:87" ht="12.6" customHeight="1" x14ac:dyDescent="0.25">
      <c r="A27" s="109"/>
      <c r="B27" s="81"/>
      <c r="C27" s="110" t="str">
        <f t="shared" si="1"/>
        <v/>
      </c>
      <c r="D27" s="73" t="str">
        <f t="shared" si="2"/>
        <v/>
      </c>
      <c r="E27" s="98" t="str">
        <f t="shared" si="12"/>
        <v/>
      </c>
      <c r="F27" s="74" t="str">
        <f t="shared" si="3"/>
        <v/>
      </c>
      <c r="G27" s="81"/>
      <c r="H27" s="82"/>
      <c r="I27" s="18"/>
      <c r="J27" s="83"/>
      <c r="K27" s="84"/>
      <c r="L27" s="32"/>
      <c r="M27" s="32"/>
      <c r="N27" s="85"/>
      <c r="O27" s="86"/>
      <c r="P27" s="86"/>
      <c r="Q27" s="86"/>
      <c r="R27" s="86"/>
      <c r="S27" s="86"/>
      <c r="T27" s="87"/>
      <c r="U27" s="88"/>
      <c r="V27" s="86"/>
      <c r="W27" s="86"/>
      <c r="X27" s="86"/>
      <c r="Y27" s="86"/>
      <c r="Z27" s="86"/>
      <c r="AA27" s="89"/>
      <c r="AB27" s="32"/>
      <c r="AC27" s="61"/>
      <c r="AD27" s="32"/>
      <c r="AE27" s="61"/>
      <c r="AF27" s="69"/>
      <c r="AG27" s="62"/>
      <c r="AH27" s="3"/>
      <c r="AI27" s="4"/>
      <c r="AJ27" s="5"/>
      <c r="AK27" s="5"/>
      <c r="AL27" s="22"/>
      <c r="AM27" s="22"/>
      <c r="AN27" s="16"/>
      <c r="AO27" s="2"/>
      <c r="AP27" s="60"/>
      <c r="AQ27" s="59"/>
      <c r="AR27" s="63"/>
      <c r="AS27" s="123"/>
      <c r="AT27" s="124"/>
      <c r="AU27" s="125"/>
      <c r="AV27" s="126"/>
      <c r="AW27" s="75" t="str">
        <f t="shared" si="4"/>
        <v>-</v>
      </c>
      <c r="AX27" s="92" t="str">
        <f t="shared" si="13"/>
        <v/>
      </c>
      <c r="AY27" s="76" t="str">
        <f t="shared" si="14"/>
        <v/>
      </c>
      <c r="AZ27" s="72" t="str">
        <f t="shared" si="15"/>
        <v/>
      </c>
      <c r="BA27" s="93" t="str">
        <f t="shared" si="16"/>
        <v/>
      </c>
      <c r="BB27" s="94" t="str">
        <f t="shared" si="17"/>
        <v/>
      </c>
      <c r="BC27" s="94" t="str">
        <f t="shared" si="18"/>
        <v/>
      </c>
      <c r="BD27" s="94" t="str">
        <f t="shared" si="19"/>
        <v/>
      </c>
      <c r="BE27" s="94" t="str">
        <f t="shared" si="20"/>
        <v/>
      </c>
      <c r="BF27" s="94" t="str">
        <f t="shared" si="21"/>
        <v/>
      </c>
      <c r="BG27" s="95" t="str">
        <f t="shared" si="22"/>
        <v/>
      </c>
      <c r="BH27" s="96" t="str">
        <f t="shared" si="23"/>
        <v/>
      </c>
      <c r="BI27" s="96" t="str">
        <f t="shared" si="24"/>
        <v/>
      </c>
      <c r="BJ27" s="96" t="str">
        <f t="shared" si="25"/>
        <v/>
      </c>
      <c r="BK27" s="96" t="str">
        <f t="shared" si="26"/>
        <v/>
      </c>
      <c r="BL27" s="96" t="str">
        <f t="shared" si="27"/>
        <v/>
      </c>
      <c r="BM27" s="96" t="str">
        <f t="shared" si="28"/>
        <v/>
      </c>
      <c r="BN27" s="96" t="str">
        <f t="shared" si="29"/>
        <v/>
      </c>
      <c r="BO27" s="77">
        <f t="shared" si="30"/>
        <v>0</v>
      </c>
      <c r="BP27" s="78">
        <f t="shared" si="31"/>
        <v>0</v>
      </c>
      <c r="BQ27" s="79">
        <f t="shared" ca="1" si="6"/>
        <v>0</v>
      </c>
      <c r="BR27" s="78">
        <f t="shared" si="32"/>
        <v>0</v>
      </c>
      <c r="BS27" s="78">
        <f t="shared" si="33"/>
        <v>0</v>
      </c>
      <c r="BT27" s="80">
        <f t="shared" si="7"/>
        <v>0</v>
      </c>
      <c r="BU27" s="78">
        <f t="shared" si="34"/>
        <v>0</v>
      </c>
      <c r="BV27" s="78">
        <f t="shared" si="35"/>
        <v>0</v>
      </c>
      <c r="BW27" s="97">
        <f t="shared" si="36"/>
        <v>0</v>
      </c>
      <c r="BX27" s="111"/>
      <c r="BY27" s="111"/>
      <c r="BZ27" s="111"/>
      <c r="CA27" s="111"/>
      <c r="CC27" s="129">
        <f t="shared" si="40"/>
        <v>0</v>
      </c>
      <c r="CD27" s="130">
        <f t="shared" si="41"/>
        <v>1</v>
      </c>
      <c r="CE27" s="130">
        <f t="shared" si="39"/>
        <v>0</v>
      </c>
      <c r="CF27" s="131">
        <f t="shared" si="42"/>
        <v>0</v>
      </c>
      <c r="CG27" s="130" t="str">
        <f t="shared" si="43"/>
        <v>-</v>
      </c>
      <c r="CH27" s="130" t="str">
        <f t="shared" si="44"/>
        <v>-</v>
      </c>
      <c r="CI27" s="130">
        <f t="shared" si="45"/>
        <v>0</v>
      </c>
    </row>
    <row r="28" spans="1:87" ht="12.6" customHeight="1" x14ac:dyDescent="0.25">
      <c r="A28" s="109"/>
      <c r="B28" s="81"/>
      <c r="C28" s="110" t="str">
        <f t="shared" si="1"/>
        <v/>
      </c>
      <c r="D28" s="73" t="str">
        <f t="shared" si="2"/>
        <v/>
      </c>
      <c r="E28" s="98" t="str">
        <f t="shared" si="12"/>
        <v/>
      </c>
      <c r="F28" s="74" t="str">
        <f t="shared" si="3"/>
        <v/>
      </c>
      <c r="G28" s="81"/>
      <c r="H28" s="82"/>
      <c r="I28" s="18"/>
      <c r="J28" s="83"/>
      <c r="K28" s="84"/>
      <c r="L28" s="32"/>
      <c r="M28" s="32"/>
      <c r="N28" s="85"/>
      <c r="O28" s="86"/>
      <c r="P28" s="86"/>
      <c r="Q28" s="86"/>
      <c r="R28" s="86"/>
      <c r="S28" s="86"/>
      <c r="T28" s="87"/>
      <c r="U28" s="88"/>
      <c r="V28" s="86"/>
      <c r="W28" s="86"/>
      <c r="X28" s="86"/>
      <c r="Y28" s="86"/>
      <c r="Z28" s="86"/>
      <c r="AA28" s="89"/>
      <c r="AB28" s="32"/>
      <c r="AC28" s="61"/>
      <c r="AD28" s="32"/>
      <c r="AE28" s="61"/>
      <c r="AF28" s="69"/>
      <c r="AG28" s="62"/>
      <c r="AH28" s="3"/>
      <c r="AI28" s="4"/>
      <c r="AJ28" s="5"/>
      <c r="AK28" s="5"/>
      <c r="AL28" s="22"/>
      <c r="AM28" s="22"/>
      <c r="AN28" s="16"/>
      <c r="AO28" s="2"/>
      <c r="AP28" s="60"/>
      <c r="AQ28" s="59"/>
      <c r="AR28" s="63"/>
      <c r="AS28" s="123"/>
      <c r="AT28" s="124"/>
      <c r="AU28" s="125"/>
      <c r="AV28" s="126"/>
      <c r="AW28" s="75" t="str">
        <f t="shared" si="4"/>
        <v>-</v>
      </c>
      <c r="AX28" s="92" t="str">
        <f t="shared" si="13"/>
        <v/>
      </c>
      <c r="AY28" s="76" t="str">
        <f t="shared" si="14"/>
        <v/>
      </c>
      <c r="AZ28" s="72" t="str">
        <f t="shared" si="15"/>
        <v/>
      </c>
      <c r="BA28" s="93" t="str">
        <f t="shared" si="16"/>
        <v/>
      </c>
      <c r="BB28" s="94" t="str">
        <f t="shared" si="17"/>
        <v/>
      </c>
      <c r="BC28" s="94" t="str">
        <f t="shared" si="18"/>
        <v/>
      </c>
      <c r="BD28" s="94" t="str">
        <f t="shared" si="19"/>
        <v/>
      </c>
      <c r="BE28" s="94" t="str">
        <f t="shared" si="20"/>
        <v/>
      </c>
      <c r="BF28" s="94" t="str">
        <f t="shared" si="21"/>
        <v/>
      </c>
      <c r="BG28" s="95" t="str">
        <f t="shared" si="22"/>
        <v/>
      </c>
      <c r="BH28" s="96" t="str">
        <f t="shared" si="23"/>
        <v/>
      </c>
      <c r="BI28" s="96" t="str">
        <f t="shared" si="24"/>
        <v/>
      </c>
      <c r="BJ28" s="96" t="str">
        <f t="shared" si="25"/>
        <v/>
      </c>
      <c r="BK28" s="96" t="str">
        <f t="shared" si="26"/>
        <v/>
      </c>
      <c r="BL28" s="96" t="str">
        <f t="shared" si="27"/>
        <v/>
      </c>
      <c r="BM28" s="96" t="str">
        <f t="shared" si="28"/>
        <v/>
      </c>
      <c r="BN28" s="96" t="str">
        <f t="shared" si="29"/>
        <v/>
      </c>
      <c r="BO28" s="77">
        <f t="shared" si="30"/>
        <v>0</v>
      </c>
      <c r="BP28" s="78">
        <f t="shared" si="31"/>
        <v>0</v>
      </c>
      <c r="BQ28" s="79">
        <f t="shared" ca="1" si="6"/>
        <v>0</v>
      </c>
      <c r="BR28" s="78">
        <f t="shared" si="32"/>
        <v>0</v>
      </c>
      <c r="BS28" s="78">
        <f t="shared" si="33"/>
        <v>0</v>
      </c>
      <c r="BT28" s="80">
        <f t="shared" si="7"/>
        <v>0</v>
      </c>
      <c r="BU28" s="78">
        <f t="shared" si="34"/>
        <v>0</v>
      </c>
      <c r="BV28" s="78">
        <f t="shared" si="35"/>
        <v>0</v>
      </c>
      <c r="BW28" s="97">
        <f t="shared" si="36"/>
        <v>0</v>
      </c>
      <c r="BX28" s="111"/>
      <c r="BY28" s="111"/>
      <c r="BZ28" s="111"/>
      <c r="CA28" s="111"/>
      <c r="CC28" s="129">
        <f t="shared" si="40"/>
        <v>0</v>
      </c>
      <c r="CD28" s="130">
        <f t="shared" si="41"/>
        <v>1</v>
      </c>
      <c r="CE28" s="130">
        <f t="shared" si="39"/>
        <v>0</v>
      </c>
      <c r="CF28" s="131">
        <f t="shared" si="42"/>
        <v>0</v>
      </c>
      <c r="CG28" s="130" t="str">
        <f t="shared" si="43"/>
        <v>-</v>
      </c>
      <c r="CH28" s="130" t="str">
        <f t="shared" si="44"/>
        <v>-</v>
      </c>
      <c r="CI28" s="130">
        <f t="shared" si="45"/>
        <v>0</v>
      </c>
    </row>
    <row r="29" spans="1:87" ht="12.6" customHeight="1" x14ac:dyDescent="0.25">
      <c r="A29" s="109"/>
      <c r="B29" s="81"/>
      <c r="C29" s="110" t="str">
        <f t="shared" si="1"/>
        <v/>
      </c>
      <c r="D29" s="73" t="str">
        <f t="shared" si="2"/>
        <v/>
      </c>
      <c r="E29" s="98" t="str">
        <f t="shared" si="12"/>
        <v/>
      </c>
      <c r="F29" s="74" t="str">
        <f t="shared" si="3"/>
        <v/>
      </c>
      <c r="G29" s="81"/>
      <c r="H29" s="82"/>
      <c r="I29" s="18"/>
      <c r="J29" s="83"/>
      <c r="K29" s="84"/>
      <c r="L29" s="32"/>
      <c r="M29" s="32"/>
      <c r="N29" s="85"/>
      <c r="O29" s="86"/>
      <c r="P29" s="86"/>
      <c r="Q29" s="86"/>
      <c r="R29" s="86"/>
      <c r="S29" s="86"/>
      <c r="T29" s="87"/>
      <c r="U29" s="88"/>
      <c r="V29" s="86"/>
      <c r="W29" s="86"/>
      <c r="X29" s="86"/>
      <c r="Y29" s="86"/>
      <c r="Z29" s="86"/>
      <c r="AA29" s="89"/>
      <c r="AB29" s="32"/>
      <c r="AC29" s="61"/>
      <c r="AD29" s="32"/>
      <c r="AE29" s="61"/>
      <c r="AF29" s="69"/>
      <c r="AG29" s="62"/>
      <c r="AH29" s="3"/>
      <c r="AI29" s="4"/>
      <c r="AJ29" s="5"/>
      <c r="AK29" s="5"/>
      <c r="AL29" s="22"/>
      <c r="AM29" s="22"/>
      <c r="AN29" s="16"/>
      <c r="AO29" s="2"/>
      <c r="AP29" s="60"/>
      <c r="AQ29" s="59"/>
      <c r="AR29" s="63"/>
      <c r="AS29" s="123"/>
      <c r="AT29" s="124"/>
      <c r="AU29" s="125"/>
      <c r="AV29" s="126"/>
      <c r="AW29" s="75" t="str">
        <f t="shared" si="4"/>
        <v>-</v>
      </c>
      <c r="AX29" s="92" t="str">
        <f t="shared" si="13"/>
        <v/>
      </c>
      <c r="AY29" s="76" t="str">
        <f t="shared" si="14"/>
        <v/>
      </c>
      <c r="AZ29" s="72" t="str">
        <f t="shared" si="15"/>
        <v/>
      </c>
      <c r="BA29" s="93" t="str">
        <f t="shared" si="16"/>
        <v/>
      </c>
      <c r="BB29" s="94" t="str">
        <f t="shared" si="17"/>
        <v/>
      </c>
      <c r="BC29" s="94" t="str">
        <f t="shared" si="18"/>
        <v/>
      </c>
      <c r="BD29" s="94" t="str">
        <f t="shared" si="19"/>
        <v/>
      </c>
      <c r="BE29" s="94" t="str">
        <f t="shared" si="20"/>
        <v/>
      </c>
      <c r="BF29" s="94" t="str">
        <f t="shared" si="21"/>
        <v/>
      </c>
      <c r="BG29" s="95" t="str">
        <f t="shared" si="22"/>
        <v/>
      </c>
      <c r="BH29" s="96" t="str">
        <f t="shared" si="23"/>
        <v/>
      </c>
      <c r="BI29" s="96" t="str">
        <f t="shared" si="24"/>
        <v/>
      </c>
      <c r="BJ29" s="96" t="str">
        <f t="shared" si="25"/>
        <v/>
      </c>
      <c r="BK29" s="96" t="str">
        <f t="shared" si="26"/>
        <v/>
      </c>
      <c r="BL29" s="96" t="str">
        <f t="shared" si="27"/>
        <v/>
      </c>
      <c r="BM29" s="96" t="str">
        <f t="shared" si="28"/>
        <v/>
      </c>
      <c r="BN29" s="96" t="str">
        <f t="shared" si="29"/>
        <v/>
      </c>
      <c r="BO29" s="77">
        <f t="shared" si="30"/>
        <v>0</v>
      </c>
      <c r="BP29" s="78">
        <f t="shared" si="31"/>
        <v>0</v>
      </c>
      <c r="BQ29" s="79">
        <f t="shared" ca="1" si="6"/>
        <v>0</v>
      </c>
      <c r="BR29" s="78">
        <f t="shared" si="32"/>
        <v>0</v>
      </c>
      <c r="BS29" s="78">
        <f t="shared" si="33"/>
        <v>0</v>
      </c>
      <c r="BT29" s="80">
        <f t="shared" si="7"/>
        <v>0</v>
      </c>
      <c r="BU29" s="78">
        <f t="shared" si="34"/>
        <v>0</v>
      </c>
      <c r="BV29" s="78">
        <f t="shared" si="35"/>
        <v>0</v>
      </c>
      <c r="BW29" s="97">
        <f t="shared" si="36"/>
        <v>0</v>
      </c>
      <c r="BX29" s="111"/>
      <c r="BY29" s="111"/>
      <c r="BZ29" s="111"/>
      <c r="CA29" s="111"/>
      <c r="CC29" s="129">
        <f t="shared" si="40"/>
        <v>0</v>
      </c>
      <c r="CD29" s="130">
        <f t="shared" si="41"/>
        <v>1</v>
      </c>
      <c r="CE29" s="130">
        <f t="shared" si="39"/>
        <v>0</v>
      </c>
      <c r="CF29" s="131">
        <f t="shared" si="42"/>
        <v>0</v>
      </c>
      <c r="CG29" s="130" t="str">
        <f t="shared" si="43"/>
        <v>-</v>
      </c>
      <c r="CH29" s="130" t="str">
        <f t="shared" si="44"/>
        <v>-</v>
      </c>
      <c r="CI29" s="130">
        <f t="shared" si="45"/>
        <v>0</v>
      </c>
    </row>
    <row r="30" spans="1:87" ht="12.6" customHeight="1" x14ac:dyDescent="0.25">
      <c r="A30" s="109"/>
      <c r="B30" s="81"/>
      <c r="C30" s="110" t="str">
        <f t="shared" si="1"/>
        <v/>
      </c>
      <c r="D30" s="73" t="str">
        <f t="shared" si="2"/>
        <v/>
      </c>
      <c r="E30" s="98" t="str">
        <f t="shared" si="12"/>
        <v/>
      </c>
      <c r="F30" s="74" t="str">
        <f t="shared" si="3"/>
        <v/>
      </c>
      <c r="G30" s="81"/>
      <c r="H30" s="82"/>
      <c r="I30" s="18"/>
      <c r="J30" s="83"/>
      <c r="K30" s="84"/>
      <c r="L30" s="32"/>
      <c r="M30" s="32"/>
      <c r="N30" s="85"/>
      <c r="O30" s="86"/>
      <c r="P30" s="86"/>
      <c r="Q30" s="86"/>
      <c r="R30" s="86"/>
      <c r="S30" s="86"/>
      <c r="T30" s="87"/>
      <c r="U30" s="88"/>
      <c r="V30" s="86"/>
      <c r="W30" s="86"/>
      <c r="X30" s="86"/>
      <c r="Y30" s="86"/>
      <c r="Z30" s="86"/>
      <c r="AA30" s="89"/>
      <c r="AB30" s="32"/>
      <c r="AC30" s="61"/>
      <c r="AD30" s="32"/>
      <c r="AE30" s="61"/>
      <c r="AF30" s="69"/>
      <c r="AG30" s="62"/>
      <c r="AH30" s="3"/>
      <c r="AI30" s="4"/>
      <c r="AJ30" s="5"/>
      <c r="AK30" s="5"/>
      <c r="AL30" s="22"/>
      <c r="AM30" s="22"/>
      <c r="AN30" s="16"/>
      <c r="AO30" s="2"/>
      <c r="AP30" s="60"/>
      <c r="AQ30" s="59"/>
      <c r="AR30" s="63"/>
      <c r="AS30" s="123"/>
      <c r="AT30" s="124"/>
      <c r="AU30" s="125"/>
      <c r="AV30" s="126"/>
      <c r="AW30" s="75" t="str">
        <f t="shared" si="4"/>
        <v>-</v>
      </c>
      <c r="AX30" s="92" t="str">
        <f t="shared" si="13"/>
        <v/>
      </c>
      <c r="AY30" s="76" t="str">
        <f t="shared" si="14"/>
        <v/>
      </c>
      <c r="AZ30" s="72" t="str">
        <f t="shared" si="15"/>
        <v/>
      </c>
      <c r="BA30" s="93" t="str">
        <f t="shared" si="16"/>
        <v/>
      </c>
      <c r="BB30" s="94" t="str">
        <f t="shared" si="17"/>
        <v/>
      </c>
      <c r="BC30" s="94" t="str">
        <f t="shared" si="18"/>
        <v/>
      </c>
      <c r="BD30" s="94" t="str">
        <f t="shared" si="19"/>
        <v/>
      </c>
      <c r="BE30" s="94" t="str">
        <f t="shared" si="20"/>
        <v/>
      </c>
      <c r="BF30" s="94" t="str">
        <f t="shared" si="21"/>
        <v/>
      </c>
      <c r="BG30" s="95" t="str">
        <f t="shared" si="22"/>
        <v/>
      </c>
      <c r="BH30" s="96" t="str">
        <f t="shared" si="23"/>
        <v/>
      </c>
      <c r="BI30" s="96" t="str">
        <f t="shared" si="24"/>
        <v/>
      </c>
      <c r="BJ30" s="96" t="str">
        <f t="shared" si="25"/>
        <v/>
      </c>
      <c r="BK30" s="96" t="str">
        <f t="shared" si="26"/>
        <v/>
      </c>
      <c r="BL30" s="96" t="str">
        <f t="shared" si="27"/>
        <v/>
      </c>
      <c r="BM30" s="96" t="str">
        <f t="shared" si="28"/>
        <v/>
      </c>
      <c r="BN30" s="96" t="str">
        <f t="shared" si="29"/>
        <v/>
      </c>
      <c r="BO30" s="77">
        <f t="shared" si="30"/>
        <v>0</v>
      </c>
      <c r="BP30" s="78">
        <f t="shared" si="31"/>
        <v>0</v>
      </c>
      <c r="BQ30" s="79">
        <f t="shared" ca="1" si="6"/>
        <v>0</v>
      </c>
      <c r="BR30" s="78">
        <f t="shared" si="32"/>
        <v>0</v>
      </c>
      <c r="BS30" s="78">
        <f t="shared" si="33"/>
        <v>0</v>
      </c>
      <c r="BT30" s="80">
        <f t="shared" si="7"/>
        <v>0</v>
      </c>
      <c r="BU30" s="78">
        <f t="shared" si="34"/>
        <v>0</v>
      </c>
      <c r="BV30" s="78">
        <f t="shared" si="35"/>
        <v>0</v>
      </c>
      <c r="BW30" s="97">
        <f t="shared" si="36"/>
        <v>0</v>
      </c>
      <c r="BX30" s="111"/>
      <c r="BY30" s="111"/>
      <c r="BZ30" s="111"/>
      <c r="CA30" s="111"/>
      <c r="CC30" s="129">
        <f t="shared" si="40"/>
        <v>0</v>
      </c>
      <c r="CD30" s="130">
        <f t="shared" si="41"/>
        <v>1</v>
      </c>
      <c r="CE30" s="130">
        <f t="shared" si="39"/>
        <v>0</v>
      </c>
      <c r="CF30" s="131">
        <f t="shared" si="42"/>
        <v>0</v>
      </c>
      <c r="CG30" s="130" t="str">
        <f t="shared" si="43"/>
        <v>-</v>
      </c>
      <c r="CH30" s="130" t="str">
        <f t="shared" si="44"/>
        <v>-</v>
      </c>
      <c r="CI30" s="130">
        <f t="shared" si="45"/>
        <v>0</v>
      </c>
    </row>
    <row r="31" spans="1:87" ht="12.6" customHeight="1" x14ac:dyDescent="0.25">
      <c r="A31" s="109"/>
      <c r="B31" s="81"/>
      <c r="C31" s="110" t="str">
        <f t="shared" si="1"/>
        <v/>
      </c>
      <c r="D31" s="73" t="str">
        <f t="shared" si="2"/>
        <v/>
      </c>
      <c r="E31" s="98" t="str">
        <f t="shared" si="12"/>
        <v/>
      </c>
      <c r="F31" s="74" t="str">
        <f t="shared" si="3"/>
        <v/>
      </c>
      <c r="G31" s="81"/>
      <c r="H31" s="82"/>
      <c r="I31" s="18"/>
      <c r="J31" s="83"/>
      <c r="K31" s="84"/>
      <c r="L31" s="32"/>
      <c r="M31" s="32"/>
      <c r="N31" s="85"/>
      <c r="O31" s="86"/>
      <c r="P31" s="86"/>
      <c r="Q31" s="86"/>
      <c r="R31" s="86"/>
      <c r="S31" s="86"/>
      <c r="T31" s="87"/>
      <c r="U31" s="88"/>
      <c r="V31" s="86"/>
      <c r="W31" s="86"/>
      <c r="X31" s="86"/>
      <c r="Y31" s="86"/>
      <c r="Z31" s="86"/>
      <c r="AA31" s="89"/>
      <c r="AB31" s="32"/>
      <c r="AC31" s="61"/>
      <c r="AD31" s="32"/>
      <c r="AE31" s="61"/>
      <c r="AF31" s="69"/>
      <c r="AG31" s="62"/>
      <c r="AH31" s="3"/>
      <c r="AI31" s="4"/>
      <c r="AJ31" s="5"/>
      <c r="AK31" s="5"/>
      <c r="AL31" s="22"/>
      <c r="AM31" s="22"/>
      <c r="AN31" s="16"/>
      <c r="AO31" s="2"/>
      <c r="AP31" s="60"/>
      <c r="AQ31" s="59"/>
      <c r="AR31" s="63"/>
      <c r="AS31" s="123"/>
      <c r="AT31" s="124"/>
      <c r="AU31" s="125"/>
      <c r="AV31" s="126"/>
      <c r="AW31" s="75" t="str">
        <f t="shared" si="4"/>
        <v>-</v>
      </c>
      <c r="AX31" s="92" t="str">
        <f t="shared" si="13"/>
        <v/>
      </c>
      <c r="AY31" s="76" t="str">
        <f t="shared" si="14"/>
        <v/>
      </c>
      <c r="AZ31" s="72" t="str">
        <f t="shared" si="15"/>
        <v/>
      </c>
      <c r="BA31" s="93" t="str">
        <f t="shared" si="16"/>
        <v/>
      </c>
      <c r="BB31" s="94" t="str">
        <f t="shared" si="17"/>
        <v/>
      </c>
      <c r="BC31" s="94" t="str">
        <f t="shared" si="18"/>
        <v/>
      </c>
      <c r="BD31" s="94" t="str">
        <f t="shared" si="19"/>
        <v/>
      </c>
      <c r="BE31" s="94" t="str">
        <f t="shared" si="20"/>
        <v/>
      </c>
      <c r="BF31" s="94" t="str">
        <f t="shared" si="21"/>
        <v/>
      </c>
      <c r="BG31" s="95" t="str">
        <f t="shared" si="22"/>
        <v/>
      </c>
      <c r="BH31" s="96" t="str">
        <f t="shared" si="23"/>
        <v/>
      </c>
      <c r="BI31" s="96" t="str">
        <f t="shared" si="24"/>
        <v/>
      </c>
      <c r="BJ31" s="96" t="str">
        <f t="shared" si="25"/>
        <v/>
      </c>
      <c r="BK31" s="96" t="str">
        <f t="shared" si="26"/>
        <v/>
      </c>
      <c r="BL31" s="96" t="str">
        <f t="shared" si="27"/>
        <v/>
      </c>
      <c r="BM31" s="96" t="str">
        <f t="shared" si="28"/>
        <v/>
      </c>
      <c r="BN31" s="96" t="str">
        <f t="shared" si="29"/>
        <v/>
      </c>
      <c r="BO31" s="77">
        <f t="shared" si="30"/>
        <v>0</v>
      </c>
      <c r="BP31" s="78">
        <f t="shared" si="31"/>
        <v>0</v>
      </c>
      <c r="BQ31" s="79">
        <f t="shared" ca="1" si="6"/>
        <v>0</v>
      </c>
      <c r="BR31" s="78">
        <f t="shared" si="32"/>
        <v>0</v>
      </c>
      <c r="BS31" s="78">
        <f t="shared" si="33"/>
        <v>0</v>
      </c>
      <c r="BT31" s="80">
        <f t="shared" si="7"/>
        <v>0</v>
      </c>
      <c r="BU31" s="78">
        <f t="shared" si="34"/>
        <v>0</v>
      </c>
      <c r="BV31" s="78">
        <f t="shared" si="35"/>
        <v>0</v>
      </c>
      <c r="BW31" s="97">
        <f t="shared" si="36"/>
        <v>0</v>
      </c>
      <c r="BX31" s="111"/>
      <c r="BY31" s="111"/>
      <c r="BZ31" s="111"/>
      <c r="CA31" s="111"/>
      <c r="CC31" s="129">
        <f t="shared" si="40"/>
        <v>0</v>
      </c>
      <c r="CD31" s="130">
        <f t="shared" si="41"/>
        <v>1</v>
      </c>
      <c r="CE31" s="130">
        <f t="shared" si="39"/>
        <v>0</v>
      </c>
      <c r="CF31" s="131">
        <f t="shared" si="42"/>
        <v>0</v>
      </c>
      <c r="CG31" s="130" t="str">
        <f t="shared" si="43"/>
        <v>-</v>
      </c>
      <c r="CH31" s="130" t="str">
        <f t="shared" si="44"/>
        <v>-</v>
      </c>
      <c r="CI31" s="130">
        <f t="shared" si="45"/>
        <v>0</v>
      </c>
    </row>
    <row r="32" spans="1:87" ht="12.6" customHeight="1" x14ac:dyDescent="0.25">
      <c r="A32" s="109"/>
      <c r="B32" s="81"/>
      <c r="C32" s="110" t="str">
        <f t="shared" si="1"/>
        <v/>
      </c>
      <c r="D32" s="73" t="str">
        <f t="shared" si="2"/>
        <v/>
      </c>
      <c r="E32" s="98" t="str">
        <f t="shared" si="12"/>
        <v/>
      </c>
      <c r="F32" s="74" t="str">
        <f t="shared" si="3"/>
        <v/>
      </c>
      <c r="G32" s="81"/>
      <c r="H32" s="82"/>
      <c r="I32" s="18"/>
      <c r="J32" s="83"/>
      <c r="K32" s="84"/>
      <c r="L32" s="32"/>
      <c r="M32" s="32"/>
      <c r="N32" s="85"/>
      <c r="O32" s="86"/>
      <c r="P32" s="86"/>
      <c r="Q32" s="86"/>
      <c r="R32" s="86"/>
      <c r="S32" s="86"/>
      <c r="T32" s="87"/>
      <c r="U32" s="88"/>
      <c r="V32" s="86"/>
      <c r="W32" s="86"/>
      <c r="X32" s="86"/>
      <c r="Y32" s="86"/>
      <c r="Z32" s="86"/>
      <c r="AA32" s="89"/>
      <c r="AB32" s="32"/>
      <c r="AC32" s="61"/>
      <c r="AD32" s="32"/>
      <c r="AE32" s="61"/>
      <c r="AF32" s="69"/>
      <c r="AG32" s="62"/>
      <c r="AH32" s="3"/>
      <c r="AI32" s="4"/>
      <c r="AJ32" s="5"/>
      <c r="AK32" s="5"/>
      <c r="AL32" s="22"/>
      <c r="AM32" s="22"/>
      <c r="AN32" s="16"/>
      <c r="AO32" s="2"/>
      <c r="AP32" s="60"/>
      <c r="AQ32" s="59"/>
      <c r="AR32" s="63"/>
      <c r="AS32" s="123"/>
      <c r="AT32" s="124"/>
      <c r="AU32" s="125"/>
      <c r="AV32" s="126"/>
      <c r="AW32" s="75" t="str">
        <f t="shared" si="4"/>
        <v>-</v>
      </c>
      <c r="AX32" s="92" t="str">
        <f t="shared" si="13"/>
        <v/>
      </c>
      <c r="AY32" s="76" t="str">
        <f t="shared" si="14"/>
        <v/>
      </c>
      <c r="AZ32" s="72" t="str">
        <f t="shared" si="15"/>
        <v/>
      </c>
      <c r="BA32" s="93" t="str">
        <f t="shared" si="16"/>
        <v/>
      </c>
      <c r="BB32" s="94" t="str">
        <f t="shared" si="17"/>
        <v/>
      </c>
      <c r="BC32" s="94" t="str">
        <f t="shared" si="18"/>
        <v/>
      </c>
      <c r="BD32" s="94" t="str">
        <f t="shared" si="19"/>
        <v/>
      </c>
      <c r="BE32" s="94" t="str">
        <f t="shared" si="20"/>
        <v/>
      </c>
      <c r="BF32" s="94" t="str">
        <f t="shared" si="21"/>
        <v/>
      </c>
      <c r="BG32" s="95" t="str">
        <f t="shared" si="22"/>
        <v/>
      </c>
      <c r="BH32" s="96" t="str">
        <f t="shared" si="23"/>
        <v/>
      </c>
      <c r="BI32" s="96" t="str">
        <f t="shared" si="24"/>
        <v/>
      </c>
      <c r="BJ32" s="96" t="str">
        <f t="shared" si="25"/>
        <v/>
      </c>
      <c r="BK32" s="96" t="str">
        <f t="shared" si="26"/>
        <v/>
      </c>
      <c r="BL32" s="96" t="str">
        <f t="shared" si="27"/>
        <v/>
      </c>
      <c r="BM32" s="96" t="str">
        <f t="shared" si="28"/>
        <v/>
      </c>
      <c r="BN32" s="96" t="str">
        <f t="shared" si="29"/>
        <v/>
      </c>
      <c r="BO32" s="77">
        <f t="shared" si="30"/>
        <v>0</v>
      </c>
      <c r="BP32" s="78">
        <f t="shared" si="31"/>
        <v>0</v>
      </c>
      <c r="BQ32" s="79">
        <f t="shared" ca="1" si="6"/>
        <v>0</v>
      </c>
      <c r="BR32" s="78">
        <f t="shared" si="32"/>
        <v>0</v>
      </c>
      <c r="BS32" s="78">
        <f t="shared" si="33"/>
        <v>0</v>
      </c>
      <c r="BT32" s="80">
        <f t="shared" si="7"/>
        <v>0</v>
      </c>
      <c r="BU32" s="78">
        <f t="shared" si="34"/>
        <v>0</v>
      </c>
      <c r="BV32" s="78">
        <f t="shared" si="35"/>
        <v>0</v>
      </c>
      <c r="BW32" s="97">
        <f t="shared" si="36"/>
        <v>0</v>
      </c>
      <c r="BX32" s="111"/>
      <c r="BY32" s="111"/>
      <c r="BZ32" s="111"/>
      <c r="CA32" s="111"/>
      <c r="CC32" s="129">
        <f t="shared" si="40"/>
        <v>0</v>
      </c>
      <c r="CD32" s="130">
        <f t="shared" si="41"/>
        <v>1</v>
      </c>
      <c r="CE32" s="130">
        <f t="shared" si="39"/>
        <v>0</v>
      </c>
      <c r="CF32" s="131">
        <f t="shared" si="42"/>
        <v>0</v>
      </c>
      <c r="CG32" s="130" t="str">
        <f t="shared" si="43"/>
        <v>-</v>
      </c>
      <c r="CH32" s="130" t="str">
        <f t="shared" si="44"/>
        <v>-</v>
      </c>
      <c r="CI32" s="130">
        <f t="shared" si="45"/>
        <v>0</v>
      </c>
    </row>
    <row r="33" spans="1:87" ht="12.6" customHeight="1" x14ac:dyDescent="0.25">
      <c r="A33" s="109"/>
      <c r="B33" s="81"/>
      <c r="C33" s="110" t="str">
        <f t="shared" si="1"/>
        <v/>
      </c>
      <c r="D33" s="73" t="str">
        <f t="shared" si="2"/>
        <v/>
      </c>
      <c r="E33" s="98" t="str">
        <f t="shared" si="12"/>
        <v/>
      </c>
      <c r="F33" s="74" t="str">
        <f t="shared" si="3"/>
        <v/>
      </c>
      <c r="G33" s="81"/>
      <c r="H33" s="82"/>
      <c r="I33" s="18"/>
      <c r="J33" s="83"/>
      <c r="K33" s="84"/>
      <c r="L33" s="32"/>
      <c r="M33" s="32"/>
      <c r="N33" s="85"/>
      <c r="O33" s="86"/>
      <c r="P33" s="86"/>
      <c r="Q33" s="86"/>
      <c r="R33" s="86"/>
      <c r="S33" s="86"/>
      <c r="T33" s="87"/>
      <c r="U33" s="88"/>
      <c r="V33" s="86"/>
      <c r="W33" s="86"/>
      <c r="X33" s="86"/>
      <c r="Y33" s="86"/>
      <c r="Z33" s="86"/>
      <c r="AA33" s="89"/>
      <c r="AB33" s="32"/>
      <c r="AC33" s="61"/>
      <c r="AD33" s="32"/>
      <c r="AE33" s="61"/>
      <c r="AF33" s="69"/>
      <c r="AG33" s="62"/>
      <c r="AH33" s="3"/>
      <c r="AI33" s="4"/>
      <c r="AJ33" s="5"/>
      <c r="AK33" s="5"/>
      <c r="AL33" s="22"/>
      <c r="AM33" s="22"/>
      <c r="AN33" s="16"/>
      <c r="AO33" s="2"/>
      <c r="AP33" s="60"/>
      <c r="AQ33" s="59"/>
      <c r="AR33" s="63"/>
      <c r="AS33" s="123"/>
      <c r="AT33" s="124"/>
      <c r="AU33" s="125"/>
      <c r="AV33" s="126"/>
      <c r="AW33" s="75" t="str">
        <f t="shared" si="4"/>
        <v>-</v>
      </c>
      <c r="AX33" s="92" t="str">
        <f t="shared" si="13"/>
        <v/>
      </c>
      <c r="AY33" s="76" t="str">
        <f t="shared" si="14"/>
        <v/>
      </c>
      <c r="AZ33" s="72" t="str">
        <f t="shared" si="15"/>
        <v/>
      </c>
      <c r="BA33" s="93" t="str">
        <f t="shared" si="16"/>
        <v/>
      </c>
      <c r="BB33" s="94" t="str">
        <f t="shared" si="17"/>
        <v/>
      </c>
      <c r="BC33" s="94" t="str">
        <f t="shared" si="18"/>
        <v/>
      </c>
      <c r="BD33" s="94" t="str">
        <f t="shared" si="19"/>
        <v/>
      </c>
      <c r="BE33" s="94" t="str">
        <f t="shared" si="20"/>
        <v/>
      </c>
      <c r="BF33" s="94" t="str">
        <f t="shared" si="21"/>
        <v/>
      </c>
      <c r="BG33" s="95" t="str">
        <f t="shared" si="22"/>
        <v/>
      </c>
      <c r="BH33" s="96" t="str">
        <f t="shared" si="23"/>
        <v/>
      </c>
      <c r="BI33" s="96" t="str">
        <f t="shared" si="24"/>
        <v/>
      </c>
      <c r="BJ33" s="96" t="str">
        <f t="shared" si="25"/>
        <v/>
      </c>
      <c r="BK33" s="96" t="str">
        <f t="shared" si="26"/>
        <v/>
      </c>
      <c r="BL33" s="96" t="str">
        <f t="shared" si="27"/>
        <v/>
      </c>
      <c r="BM33" s="96" t="str">
        <f t="shared" si="28"/>
        <v/>
      </c>
      <c r="BN33" s="96" t="str">
        <f t="shared" si="29"/>
        <v/>
      </c>
      <c r="BO33" s="77">
        <f t="shared" si="30"/>
        <v>0</v>
      </c>
      <c r="BP33" s="78">
        <f t="shared" si="31"/>
        <v>0</v>
      </c>
      <c r="BQ33" s="79">
        <f t="shared" ca="1" si="6"/>
        <v>0</v>
      </c>
      <c r="BR33" s="78">
        <f t="shared" si="32"/>
        <v>0</v>
      </c>
      <c r="BS33" s="78">
        <f t="shared" si="33"/>
        <v>0</v>
      </c>
      <c r="BT33" s="80">
        <f t="shared" si="7"/>
        <v>0</v>
      </c>
      <c r="BU33" s="78">
        <f t="shared" si="34"/>
        <v>0</v>
      </c>
      <c r="BV33" s="78">
        <f t="shared" si="35"/>
        <v>0</v>
      </c>
      <c r="BW33" s="97">
        <f t="shared" si="36"/>
        <v>0</v>
      </c>
      <c r="BX33" s="111"/>
      <c r="BY33" s="111"/>
      <c r="BZ33" s="111"/>
      <c r="CA33" s="111"/>
      <c r="CC33" s="129">
        <f t="shared" si="40"/>
        <v>0</v>
      </c>
      <c r="CD33" s="130">
        <f t="shared" si="41"/>
        <v>1</v>
      </c>
      <c r="CE33" s="130">
        <f t="shared" si="39"/>
        <v>0</v>
      </c>
      <c r="CF33" s="131">
        <f t="shared" si="42"/>
        <v>0</v>
      </c>
      <c r="CG33" s="130" t="str">
        <f t="shared" si="43"/>
        <v>-</v>
      </c>
      <c r="CH33" s="130" t="str">
        <f t="shared" si="44"/>
        <v>-</v>
      </c>
      <c r="CI33" s="130">
        <f t="shared" si="45"/>
        <v>0</v>
      </c>
    </row>
    <row r="34" spans="1:87" ht="12.6" customHeight="1" x14ac:dyDescent="0.25">
      <c r="A34" s="109"/>
      <c r="B34" s="81"/>
      <c r="C34" s="110" t="str">
        <f t="shared" si="1"/>
        <v/>
      </c>
      <c r="D34" s="73" t="str">
        <f t="shared" si="2"/>
        <v/>
      </c>
      <c r="E34" s="98" t="str">
        <f t="shared" si="12"/>
        <v/>
      </c>
      <c r="F34" s="74" t="str">
        <f t="shared" si="3"/>
        <v/>
      </c>
      <c r="G34" s="81"/>
      <c r="H34" s="82"/>
      <c r="I34" s="18"/>
      <c r="J34" s="83"/>
      <c r="K34" s="84"/>
      <c r="L34" s="32"/>
      <c r="M34" s="32"/>
      <c r="N34" s="85"/>
      <c r="O34" s="86"/>
      <c r="P34" s="86"/>
      <c r="Q34" s="86"/>
      <c r="R34" s="86"/>
      <c r="S34" s="86"/>
      <c r="T34" s="87"/>
      <c r="U34" s="88"/>
      <c r="V34" s="86"/>
      <c r="W34" s="86"/>
      <c r="X34" s="86"/>
      <c r="Y34" s="86"/>
      <c r="Z34" s="86"/>
      <c r="AA34" s="89"/>
      <c r="AB34" s="32"/>
      <c r="AC34" s="61"/>
      <c r="AD34" s="32"/>
      <c r="AE34" s="61"/>
      <c r="AF34" s="69"/>
      <c r="AG34" s="62"/>
      <c r="AH34" s="3"/>
      <c r="AI34" s="4"/>
      <c r="AJ34" s="5"/>
      <c r="AK34" s="5"/>
      <c r="AL34" s="22"/>
      <c r="AM34" s="22"/>
      <c r="AN34" s="16"/>
      <c r="AO34" s="2"/>
      <c r="AP34" s="60"/>
      <c r="AQ34" s="59"/>
      <c r="AR34" s="63"/>
      <c r="AS34" s="123"/>
      <c r="AT34" s="124"/>
      <c r="AU34" s="125"/>
      <c r="AV34" s="126"/>
      <c r="AW34" s="75" t="str">
        <f t="shared" si="4"/>
        <v>-</v>
      </c>
      <c r="AX34" s="92" t="str">
        <f t="shared" si="13"/>
        <v/>
      </c>
      <c r="AY34" s="76" t="str">
        <f t="shared" si="14"/>
        <v/>
      </c>
      <c r="AZ34" s="72" t="str">
        <f t="shared" si="15"/>
        <v/>
      </c>
      <c r="BA34" s="93" t="str">
        <f t="shared" si="16"/>
        <v/>
      </c>
      <c r="BB34" s="94" t="str">
        <f t="shared" si="17"/>
        <v/>
      </c>
      <c r="BC34" s="94" t="str">
        <f t="shared" si="18"/>
        <v/>
      </c>
      <c r="BD34" s="94" t="str">
        <f t="shared" si="19"/>
        <v/>
      </c>
      <c r="BE34" s="94" t="str">
        <f t="shared" si="20"/>
        <v/>
      </c>
      <c r="BF34" s="94" t="str">
        <f t="shared" si="21"/>
        <v/>
      </c>
      <c r="BG34" s="95" t="str">
        <f t="shared" si="22"/>
        <v/>
      </c>
      <c r="BH34" s="96" t="str">
        <f t="shared" si="23"/>
        <v/>
      </c>
      <c r="BI34" s="96" t="str">
        <f t="shared" si="24"/>
        <v/>
      </c>
      <c r="BJ34" s="96" t="str">
        <f t="shared" si="25"/>
        <v/>
      </c>
      <c r="BK34" s="96" t="str">
        <f t="shared" si="26"/>
        <v/>
      </c>
      <c r="BL34" s="96" t="str">
        <f t="shared" si="27"/>
        <v/>
      </c>
      <c r="BM34" s="96" t="str">
        <f t="shared" si="28"/>
        <v/>
      </c>
      <c r="BN34" s="96" t="str">
        <f t="shared" si="29"/>
        <v/>
      </c>
      <c r="BO34" s="77">
        <f t="shared" si="30"/>
        <v>0</v>
      </c>
      <c r="BP34" s="78">
        <f t="shared" si="31"/>
        <v>0</v>
      </c>
      <c r="BQ34" s="79">
        <f t="shared" ca="1" si="6"/>
        <v>0</v>
      </c>
      <c r="BR34" s="78">
        <f t="shared" si="32"/>
        <v>0</v>
      </c>
      <c r="BS34" s="78">
        <f t="shared" si="33"/>
        <v>0</v>
      </c>
      <c r="BT34" s="80">
        <f t="shared" si="7"/>
        <v>0</v>
      </c>
      <c r="BU34" s="78">
        <f t="shared" si="34"/>
        <v>0</v>
      </c>
      <c r="BV34" s="78">
        <f t="shared" si="35"/>
        <v>0</v>
      </c>
      <c r="BW34" s="97">
        <f t="shared" si="36"/>
        <v>0</v>
      </c>
      <c r="BX34" s="111"/>
      <c r="BY34" s="111"/>
      <c r="BZ34" s="111"/>
      <c r="CA34" s="111"/>
      <c r="CC34" s="129">
        <f t="shared" si="40"/>
        <v>0</v>
      </c>
      <c r="CD34" s="130">
        <f t="shared" si="41"/>
        <v>1</v>
      </c>
      <c r="CE34" s="130">
        <f t="shared" si="39"/>
        <v>0</v>
      </c>
      <c r="CF34" s="131">
        <f t="shared" si="42"/>
        <v>0</v>
      </c>
      <c r="CG34" s="130" t="str">
        <f t="shared" si="43"/>
        <v>-</v>
      </c>
      <c r="CH34" s="130" t="str">
        <f t="shared" si="44"/>
        <v>-</v>
      </c>
      <c r="CI34" s="130">
        <f t="shared" si="45"/>
        <v>0</v>
      </c>
    </row>
    <row r="35" spans="1:87" ht="12.6" customHeight="1" x14ac:dyDescent="0.25">
      <c r="A35" s="109"/>
      <c r="B35" s="81"/>
      <c r="C35" s="110" t="str">
        <f t="shared" si="1"/>
        <v/>
      </c>
      <c r="D35" s="73" t="str">
        <f t="shared" si="2"/>
        <v/>
      </c>
      <c r="E35" s="98" t="str">
        <f t="shared" si="12"/>
        <v/>
      </c>
      <c r="F35" s="74" t="str">
        <f t="shared" si="3"/>
        <v/>
      </c>
      <c r="G35" s="81"/>
      <c r="H35" s="82"/>
      <c r="I35" s="18"/>
      <c r="J35" s="83"/>
      <c r="K35" s="84"/>
      <c r="L35" s="32"/>
      <c r="M35" s="32"/>
      <c r="N35" s="85"/>
      <c r="O35" s="86"/>
      <c r="P35" s="86"/>
      <c r="Q35" s="86"/>
      <c r="R35" s="86"/>
      <c r="S35" s="86"/>
      <c r="T35" s="87"/>
      <c r="U35" s="88"/>
      <c r="V35" s="86"/>
      <c r="W35" s="86"/>
      <c r="X35" s="86"/>
      <c r="Y35" s="86"/>
      <c r="Z35" s="86"/>
      <c r="AA35" s="89"/>
      <c r="AB35" s="32"/>
      <c r="AC35" s="61"/>
      <c r="AD35" s="32"/>
      <c r="AE35" s="61"/>
      <c r="AF35" s="69"/>
      <c r="AG35" s="62"/>
      <c r="AH35" s="3"/>
      <c r="AI35" s="4"/>
      <c r="AJ35" s="5"/>
      <c r="AK35" s="5"/>
      <c r="AL35" s="22"/>
      <c r="AM35" s="22"/>
      <c r="AN35" s="16"/>
      <c r="AO35" s="2"/>
      <c r="AP35" s="60"/>
      <c r="AQ35" s="59"/>
      <c r="AR35" s="63"/>
      <c r="AS35" s="123"/>
      <c r="AT35" s="124"/>
      <c r="AU35" s="125"/>
      <c r="AV35" s="126"/>
      <c r="AW35" s="75" t="str">
        <f t="shared" si="4"/>
        <v>-</v>
      </c>
      <c r="AX35" s="92" t="str">
        <f t="shared" si="13"/>
        <v/>
      </c>
      <c r="AY35" s="76" t="str">
        <f t="shared" si="14"/>
        <v/>
      </c>
      <c r="AZ35" s="72" t="str">
        <f t="shared" si="15"/>
        <v/>
      </c>
      <c r="BA35" s="93" t="str">
        <f t="shared" si="16"/>
        <v/>
      </c>
      <c r="BB35" s="94" t="str">
        <f t="shared" si="17"/>
        <v/>
      </c>
      <c r="BC35" s="94" t="str">
        <f t="shared" si="18"/>
        <v/>
      </c>
      <c r="BD35" s="94" t="str">
        <f t="shared" si="19"/>
        <v/>
      </c>
      <c r="BE35" s="94" t="str">
        <f t="shared" si="20"/>
        <v/>
      </c>
      <c r="BF35" s="94" t="str">
        <f t="shared" si="21"/>
        <v/>
      </c>
      <c r="BG35" s="95" t="str">
        <f t="shared" si="22"/>
        <v/>
      </c>
      <c r="BH35" s="96" t="str">
        <f t="shared" si="23"/>
        <v/>
      </c>
      <c r="BI35" s="96" t="str">
        <f t="shared" si="24"/>
        <v/>
      </c>
      <c r="BJ35" s="96" t="str">
        <f t="shared" si="25"/>
        <v/>
      </c>
      <c r="BK35" s="96" t="str">
        <f t="shared" si="26"/>
        <v/>
      </c>
      <c r="BL35" s="96" t="str">
        <f t="shared" si="27"/>
        <v/>
      </c>
      <c r="BM35" s="96" t="str">
        <f t="shared" si="28"/>
        <v/>
      </c>
      <c r="BN35" s="96" t="str">
        <f t="shared" si="29"/>
        <v/>
      </c>
      <c r="BO35" s="77">
        <f t="shared" si="30"/>
        <v>0</v>
      </c>
      <c r="BP35" s="78">
        <f t="shared" si="31"/>
        <v>0</v>
      </c>
      <c r="BQ35" s="79">
        <f t="shared" ca="1" si="6"/>
        <v>0</v>
      </c>
      <c r="BR35" s="78">
        <f t="shared" si="32"/>
        <v>0</v>
      </c>
      <c r="BS35" s="78">
        <f t="shared" si="33"/>
        <v>0</v>
      </c>
      <c r="BT35" s="80">
        <f t="shared" si="7"/>
        <v>0</v>
      </c>
      <c r="BU35" s="78">
        <f t="shared" si="34"/>
        <v>0</v>
      </c>
      <c r="BV35" s="78">
        <f t="shared" si="35"/>
        <v>0</v>
      </c>
      <c r="BW35" s="97">
        <f t="shared" si="36"/>
        <v>0</v>
      </c>
      <c r="BX35" s="111"/>
      <c r="BY35" s="111"/>
      <c r="BZ35" s="111"/>
      <c r="CA35" s="111"/>
      <c r="CC35" s="129">
        <f t="shared" si="40"/>
        <v>0</v>
      </c>
      <c r="CD35" s="130">
        <f t="shared" si="41"/>
        <v>1</v>
      </c>
      <c r="CE35" s="130">
        <f t="shared" si="39"/>
        <v>0</v>
      </c>
      <c r="CF35" s="131">
        <f t="shared" si="42"/>
        <v>0</v>
      </c>
      <c r="CG35" s="130" t="str">
        <f t="shared" si="43"/>
        <v>-</v>
      </c>
      <c r="CH35" s="130" t="str">
        <f t="shared" si="44"/>
        <v>-</v>
      </c>
      <c r="CI35" s="130">
        <f t="shared" si="45"/>
        <v>0</v>
      </c>
    </row>
    <row r="36" spans="1:87" ht="12.6" customHeight="1" x14ac:dyDescent="0.25">
      <c r="A36" s="109"/>
      <c r="B36" s="81"/>
      <c r="C36" s="110" t="str">
        <f t="shared" ref="C36:C67" si="46">IF(J36="","",IFERROR(VLOOKUP(J36,ListeBP,6,0),INDEX(ListeBP,MATCH(J36&amp;"*",INDEX(ListeBP,,1),1),6)))</f>
        <v/>
      </c>
      <c r="D36" s="73" t="str">
        <f t="shared" ref="D36:D67" si="47">IF(J36="","",IFERROR(VLOOKUP(J36,ListeBP,5,0),INDEX(ListeBP,MATCH(J36&amp;"*",INDEX(ListeBP,,1),1),5)))</f>
        <v/>
      </c>
      <c r="E36" s="98" t="str">
        <f t="shared" si="12"/>
        <v/>
      </c>
      <c r="F36" s="74" t="str">
        <f t="shared" ref="F36:F67" si="48">IF(J36="","",IFERROR(VLOOKUP(J36,ListeBP,2,0),INDEX(ListeBP,MATCH(J36&amp;"*",INDEX(ListeBP,,1),1),2)))</f>
        <v/>
      </c>
      <c r="G36" s="81"/>
      <c r="H36" s="82"/>
      <c r="I36" s="18"/>
      <c r="J36" s="83"/>
      <c r="K36" s="84"/>
      <c r="L36" s="32"/>
      <c r="M36" s="32"/>
      <c r="N36" s="85"/>
      <c r="O36" s="86"/>
      <c r="P36" s="86"/>
      <c r="Q36" s="86"/>
      <c r="R36" s="86"/>
      <c r="S36" s="86"/>
      <c r="T36" s="87"/>
      <c r="U36" s="88"/>
      <c r="V36" s="86"/>
      <c r="W36" s="86"/>
      <c r="X36" s="86"/>
      <c r="Y36" s="86"/>
      <c r="Z36" s="86"/>
      <c r="AA36" s="89"/>
      <c r="AB36" s="32"/>
      <c r="AC36" s="61"/>
      <c r="AD36" s="32"/>
      <c r="AE36" s="61"/>
      <c r="AF36" s="69"/>
      <c r="AG36" s="62"/>
      <c r="AH36" s="3"/>
      <c r="AI36" s="4"/>
      <c r="AJ36" s="5"/>
      <c r="AK36" s="5"/>
      <c r="AL36" s="22"/>
      <c r="AM36" s="22"/>
      <c r="AN36" s="16"/>
      <c r="AO36" s="2"/>
      <c r="AP36" s="60"/>
      <c r="AQ36" s="59"/>
      <c r="AR36" s="63"/>
      <c r="AS36" s="123"/>
      <c r="AT36" s="124"/>
      <c r="AU36" s="125"/>
      <c r="AV36" s="126"/>
      <c r="AW36" s="75" t="str">
        <f t="shared" ref="AW36:AW67" si="49">IF(J36="","-",VLOOKUP(J36,ListeBP,3,0)&amp;VLOOKUP(J36,ListeBP,4,0))</f>
        <v>-</v>
      </c>
      <c r="AX36" s="92" t="str">
        <f t="shared" si="13"/>
        <v/>
      </c>
      <c r="AY36" s="76" t="str">
        <f t="shared" si="14"/>
        <v/>
      </c>
      <c r="AZ36" s="72" t="str">
        <f t="shared" si="15"/>
        <v/>
      </c>
      <c r="BA36" s="93" t="str">
        <f t="shared" si="16"/>
        <v/>
      </c>
      <c r="BB36" s="94" t="str">
        <f t="shared" si="17"/>
        <v/>
      </c>
      <c r="BC36" s="94" t="str">
        <f t="shared" si="18"/>
        <v/>
      </c>
      <c r="BD36" s="94" t="str">
        <f t="shared" si="19"/>
        <v/>
      </c>
      <c r="BE36" s="94" t="str">
        <f t="shared" si="20"/>
        <v/>
      </c>
      <c r="BF36" s="94" t="str">
        <f t="shared" si="21"/>
        <v/>
      </c>
      <c r="BG36" s="95" t="str">
        <f t="shared" si="22"/>
        <v/>
      </c>
      <c r="BH36" s="96" t="str">
        <f t="shared" si="23"/>
        <v/>
      </c>
      <c r="BI36" s="96" t="str">
        <f t="shared" si="24"/>
        <v/>
      </c>
      <c r="BJ36" s="96" t="str">
        <f t="shared" si="25"/>
        <v/>
      </c>
      <c r="BK36" s="96" t="str">
        <f t="shared" si="26"/>
        <v/>
      </c>
      <c r="BL36" s="96" t="str">
        <f t="shared" si="27"/>
        <v/>
      </c>
      <c r="BM36" s="96" t="str">
        <f t="shared" si="28"/>
        <v/>
      </c>
      <c r="BN36" s="96" t="str">
        <f t="shared" si="29"/>
        <v/>
      </c>
      <c r="BO36" s="77">
        <f t="shared" si="30"/>
        <v>0</v>
      </c>
      <c r="BP36" s="78">
        <f t="shared" si="31"/>
        <v>0</v>
      </c>
      <c r="BQ36" s="79">
        <f t="shared" ref="BQ36:BQ67" ca="1" si="50">IF(OR(I36="",I36=0,ISERROR(VLOOKUP(I36,ListeDEBI,1,0))),0,1)</f>
        <v>0</v>
      </c>
      <c r="BR36" s="78">
        <f t="shared" si="32"/>
        <v>0</v>
      </c>
      <c r="BS36" s="78">
        <f t="shared" si="33"/>
        <v>0</v>
      </c>
      <c r="BT36" s="80">
        <f t="shared" ref="BT36:BT67" si="51">IF(M36&lt;L36,0,IF(COUNTIFS(L36,"&gt;="&amp;(MIN(kalendar)),M36,"&lt;="&amp;(MAX(kalendar)),L36,"&lt;"&amp;"="&amp;(MAX(kalendar)),M36,"&gt;"&amp;"="&amp;(MIN(kalendar)))=1,1,0))</f>
        <v>0</v>
      </c>
      <c r="BU36" s="78">
        <f t="shared" si="34"/>
        <v>0</v>
      </c>
      <c r="BV36" s="78">
        <f t="shared" si="35"/>
        <v>0</v>
      </c>
      <c r="BW36" s="97">
        <f t="shared" si="36"/>
        <v>0</v>
      </c>
      <c r="BX36" s="111"/>
      <c r="BY36" s="111"/>
      <c r="BZ36" s="111"/>
      <c r="CA36" s="111"/>
      <c r="CC36" s="129">
        <f t="shared" si="40"/>
        <v>0</v>
      </c>
      <c r="CD36" s="130">
        <f t="shared" si="41"/>
        <v>1</v>
      </c>
      <c r="CE36" s="130">
        <f t="shared" si="39"/>
        <v>0</v>
      </c>
      <c r="CF36" s="131">
        <f t="shared" si="42"/>
        <v>0</v>
      </c>
      <c r="CG36" s="130" t="str">
        <f t="shared" si="43"/>
        <v>-</v>
      </c>
      <c r="CH36" s="130" t="str">
        <f t="shared" si="44"/>
        <v>-</v>
      </c>
      <c r="CI36" s="130">
        <f t="shared" si="45"/>
        <v>0</v>
      </c>
    </row>
    <row r="37" spans="1:87" ht="12.6" customHeight="1" x14ac:dyDescent="0.25">
      <c r="A37" s="109"/>
      <c r="B37" s="81"/>
      <c r="C37" s="110" t="str">
        <f t="shared" si="46"/>
        <v/>
      </c>
      <c r="D37" s="73" t="str">
        <f t="shared" si="47"/>
        <v/>
      </c>
      <c r="E37" s="98" t="str">
        <f t="shared" si="12"/>
        <v/>
      </c>
      <c r="F37" s="74" t="str">
        <f t="shared" si="48"/>
        <v/>
      </c>
      <c r="G37" s="81"/>
      <c r="H37" s="82"/>
      <c r="I37" s="18"/>
      <c r="J37" s="83"/>
      <c r="K37" s="84"/>
      <c r="L37" s="32"/>
      <c r="M37" s="32"/>
      <c r="N37" s="85"/>
      <c r="O37" s="86"/>
      <c r="P37" s="86"/>
      <c r="Q37" s="86"/>
      <c r="R37" s="86"/>
      <c r="S37" s="86"/>
      <c r="T37" s="87"/>
      <c r="U37" s="88"/>
      <c r="V37" s="86"/>
      <c r="W37" s="86"/>
      <c r="X37" s="86"/>
      <c r="Y37" s="86"/>
      <c r="Z37" s="86"/>
      <c r="AA37" s="89"/>
      <c r="AB37" s="32"/>
      <c r="AC37" s="61"/>
      <c r="AD37" s="32"/>
      <c r="AE37" s="61"/>
      <c r="AF37" s="69"/>
      <c r="AG37" s="62"/>
      <c r="AH37" s="3"/>
      <c r="AI37" s="4"/>
      <c r="AJ37" s="5"/>
      <c r="AK37" s="5"/>
      <c r="AL37" s="22"/>
      <c r="AM37" s="22"/>
      <c r="AN37" s="16"/>
      <c r="AO37" s="2"/>
      <c r="AP37" s="60"/>
      <c r="AQ37" s="59"/>
      <c r="AR37" s="63"/>
      <c r="AS37" s="123"/>
      <c r="AT37" s="124"/>
      <c r="AU37" s="125"/>
      <c r="AV37" s="126"/>
      <c r="AW37" s="75" t="str">
        <f t="shared" si="49"/>
        <v>-</v>
      </c>
      <c r="AX37" s="92" t="str">
        <f t="shared" si="13"/>
        <v/>
      </c>
      <c r="AY37" s="76" t="str">
        <f t="shared" si="14"/>
        <v/>
      </c>
      <c r="AZ37" s="72" t="str">
        <f t="shared" si="15"/>
        <v/>
      </c>
      <c r="BA37" s="93" t="str">
        <f t="shared" si="16"/>
        <v/>
      </c>
      <c r="BB37" s="94" t="str">
        <f t="shared" si="17"/>
        <v/>
      </c>
      <c r="BC37" s="94" t="str">
        <f t="shared" si="18"/>
        <v/>
      </c>
      <c r="BD37" s="94" t="str">
        <f t="shared" si="19"/>
        <v/>
      </c>
      <c r="BE37" s="94" t="str">
        <f t="shared" si="20"/>
        <v/>
      </c>
      <c r="BF37" s="94" t="str">
        <f t="shared" si="21"/>
        <v/>
      </c>
      <c r="BG37" s="95" t="str">
        <f t="shared" si="22"/>
        <v/>
      </c>
      <c r="BH37" s="96" t="str">
        <f t="shared" si="23"/>
        <v/>
      </c>
      <c r="BI37" s="96" t="str">
        <f t="shared" si="24"/>
        <v/>
      </c>
      <c r="BJ37" s="96" t="str">
        <f t="shared" si="25"/>
        <v/>
      </c>
      <c r="BK37" s="96" t="str">
        <f t="shared" si="26"/>
        <v/>
      </c>
      <c r="BL37" s="96" t="str">
        <f t="shared" si="27"/>
        <v/>
      </c>
      <c r="BM37" s="96" t="str">
        <f t="shared" si="28"/>
        <v/>
      </c>
      <c r="BN37" s="96" t="str">
        <f t="shared" si="29"/>
        <v/>
      </c>
      <c r="BO37" s="77">
        <f t="shared" si="30"/>
        <v>0</v>
      </c>
      <c r="BP37" s="78">
        <f t="shared" si="31"/>
        <v>0</v>
      </c>
      <c r="BQ37" s="79">
        <f t="shared" ca="1" si="50"/>
        <v>0</v>
      </c>
      <c r="BR37" s="78">
        <f t="shared" si="32"/>
        <v>0</v>
      </c>
      <c r="BS37" s="78">
        <f t="shared" si="33"/>
        <v>0</v>
      </c>
      <c r="BT37" s="80">
        <f t="shared" si="51"/>
        <v>0</v>
      </c>
      <c r="BU37" s="78">
        <f t="shared" si="34"/>
        <v>0</v>
      </c>
      <c r="BV37" s="78">
        <f t="shared" si="35"/>
        <v>0</v>
      </c>
      <c r="BW37" s="97">
        <f t="shared" si="36"/>
        <v>0</v>
      </c>
      <c r="BX37" s="111"/>
      <c r="BY37" s="111"/>
      <c r="BZ37" s="111"/>
      <c r="CA37" s="111"/>
      <c r="CC37" s="129">
        <f t="shared" si="40"/>
        <v>0</v>
      </c>
      <c r="CD37" s="130">
        <f t="shared" si="41"/>
        <v>1</v>
      </c>
      <c r="CE37" s="130">
        <f t="shared" si="39"/>
        <v>0</v>
      </c>
      <c r="CF37" s="131">
        <f t="shared" si="42"/>
        <v>0</v>
      </c>
      <c r="CG37" s="130" t="str">
        <f t="shared" si="43"/>
        <v>-</v>
      </c>
      <c r="CH37" s="130" t="str">
        <f t="shared" si="44"/>
        <v>-</v>
      </c>
      <c r="CI37" s="130">
        <f t="shared" si="45"/>
        <v>0</v>
      </c>
    </row>
    <row r="38" spans="1:87" ht="12.6" customHeight="1" x14ac:dyDescent="0.25">
      <c r="A38" s="109"/>
      <c r="B38" s="81"/>
      <c r="C38" s="110" t="str">
        <f t="shared" si="46"/>
        <v/>
      </c>
      <c r="D38" s="73" t="str">
        <f t="shared" si="47"/>
        <v/>
      </c>
      <c r="E38" s="98" t="str">
        <f t="shared" si="12"/>
        <v/>
      </c>
      <c r="F38" s="74" t="str">
        <f t="shared" si="48"/>
        <v/>
      </c>
      <c r="G38" s="81"/>
      <c r="H38" s="82"/>
      <c r="I38" s="18"/>
      <c r="J38" s="83"/>
      <c r="K38" s="84"/>
      <c r="L38" s="32"/>
      <c r="M38" s="32"/>
      <c r="N38" s="85"/>
      <c r="O38" s="86"/>
      <c r="P38" s="86"/>
      <c r="Q38" s="86"/>
      <c r="R38" s="86"/>
      <c r="S38" s="86"/>
      <c r="T38" s="87"/>
      <c r="U38" s="88"/>
      <c r="V38" s="86"/>
      <c r="W38" s="86"/>
      <c r="X38" s="86"/>
      <c r="Y38" s="86"/>
      <c r="Z38" s="86"/>
      <c r="AA38" s="89"/>
      <c r="AB38" s="32"/>
      <c r="AC38" s="61"/>
      <c r="AD38" s="32"/>
      <c r="AE38" s="61"/>
      <c r="AF38" s="69"/>
      <c r="AG38" s="62"/>
      <c r="AH38" s="3"/>
      <c r="AI38" s="4"/>
      <c r="AJ38" s="5"/>
      <c r="AK38" s="5"/>
      <c r="AL38" s="22"/>
      <c r="AM38" s="22"/>
      <c r="AN38" s="16"/>
      <c r="AO38" s="2"/>
      <c r="AP38" s="60"/>
      <c r="AQ38" s="59"/>
      <c r="AR38" s="63"/>
      <c r="AS38" s="123"/>
      <c r="AT38" s="124"/>
      <c r="AU38" s="125"/>
      <c r="AV38" s="126"/>
      <c r="AW38" s="75" t="str">
        <f t="shared" si="49"/>
        <v>-</v>
      </c>
      <c r="AX38" s="92" t="str">
        <f t="shared" si="13"/>
        <v/>
      </c>
      <c r="AY38" s="76" t="str">
        <f t="shared" si="14"/>
        <v/>
      </c>
      <c r="AZ38" s="72" t="str">
        <f t="shared" si="15"/>
        <v/>
      </c>
      <c r="BA38" s="93" t="str">
        <f t="shared" si="16"/>
        <v/>
      </c>
      <c r="BB38" s="94" t="str">
        <f t="shared" si="17"/>
        <v/>
      </c>
      <c r="BC38" s="94" t="str">
        <f t="shared" si="18"/>
        <v/>
      </c>
      <c r="BD38" s="94" t="str">
        <f t="shared" si="19"/>
        <v/>
      </c>
      <c r="BE38" s="94" t="str">
        <f t="shared" si="20"/>
        <v/>
      </c>
      <c r="BF38" s="94" t="str">
        <f t="shared" si="21"/>
        <v/>
      </c>
      <c r="BG38" s="95" t="str">
        <f t="shared" si="22"/>
        <v/>
      </c>
      <c r="BH38" s="96" t="str">
        <f t="shared" si="23"/>
        <v/>
      </c>
      <c r="BI38" s="96" t="str">
        <f t="shared" si="24"/>
        <v/>
      </c>
      <c r="BJ38" s="96" t="str">
        <f t="shared" si="25"/>
        <v/>
      </c>
      <c r="BK38" s="96" t="str">
        <f t="shared" si="26"/>
        <v/>
      </c>
      <c r="BL38" s="96" t="str">
        <f t="shared" si="27"/>
        <v/>
      </c>
      <c r="BM38" s="96" t="str">
        <f t="shared" si="28"/>
        <v/>
      </c>
      <c r="BN38" s="96" t="str">
        <f t="shared" si="29"/>
        <v/>
      </c>
      <c r="BO38" s="77">
        <f t="shared" si="30"/>
        <v>0</v>
      </c>
      <c r="BP38" s="78">
        <f t="shared" si="31"/>
        <v>0</v>
      </c>
      <c r="BQ38" s="79">
        <f t="shared" ca="1" si="50"/>
        <v>0</v>
      </c>
      <c r="BR38" s="78">
        <f t="shared" si="32"/>
        <v>0</v>
      </c>
      <c r="BS38" s="78">
        <f t="shared" si="33"/>
        <v>0</v>
      </c>
      <c r="BT38" s="80">
        <f t="shared" si="51"/>
        <v>0</v>
      </c>
      <c r="BU38" s="78">
        <f t="shared" si="34"/>
        <v>0</v>
      </c>
      <c r="BV38" s="78">
        <f t="shared" si="35"/>
        <v>0</v>
      </c>
      <c r="BW38" s="97">
        <f t="shared" si="36"/>
        <v>0</v>
      </c>
      <c r="BX38" s="111"/>
      <c r="BY38" s="111"/>
      <c r="BZ38" s="111"/>
      <c r="CA38" s="111"/>
      <c r="CC38" s="129">
        <f t="shared" si="40"/>
        <v>0</v>
      </c>
      <c r="CD38" s="130">
        <f t="shared" si="41"/>
        <v>1</v>
      </c>
      <c r="CE38" s="130">
        <f t="shared" si="39"/>
        <v>0</v>
      </c>
      <c r="CF38" s="131">
        <f t="shared" si="42"/>
        <v>0</v>
      </c>
      <c r="CG38" s="130" t="str">
        <f t="shared" si="43"/>
        <v>-</v>
      </c>
      <c r="CH38" s="130" t="str">
        <f t="shared" si="44"/>
        <v>-</v>
      </c>
      <c r="CI38" s="130">
        <f t="shared" si="45"/>
        <v>0</v>
      </c>
    </row>
    <row r="39" spans="1:87" ht="12.6" customHeight="1" x14ac:dyDescent="0.25">
      <c r="A39" s="109"/>
      <c r="B39" s="81"/>
      <c r="C39" s="110" t="str">
        <f t="shared" si="46"/>
        <v/>
      </c>
      <c r="D39" s="73" t="str">
        <f t="shared" si="47"/>
        <v/>
      </c>
      <c r="E39" s="98" t="str">
        <f t="shared" si="12"/>
        <v/>
      </c>
      <c r="F39" s="74" t="str">
        <f t="shared" si="48"/>
        <v/>
      </c>
      <c r="G39" s="81"/>
      <c r="H39" s="82"/>
      <c r="I39" s="18"/>
      <c r="J39" s="83"/>
      <c r="K39" s="84"/>
      <c r="L39" s="32"/>
      <c r="M39" s="32"/>
      <c r="N39" s="85"/>
      <c r="O39" s="86"/>
      <c r="P39" s="86"/>
      <c r="Q39" s="86"/>
      <c r="R39" s="86"/>
      <c r="S39" s="86"/>
      <c r="T39" s="87"/>
      <c r="U39" s="88"/>
      <c r="V39" s="86"/>
      <c r="W39" s="86"/>
      <c r="X39" s="86"/>
      <c r="Y39" s="86"/>
      <c r="Z39" s="86"/>
      <c r="AA39" s="89"/>
      <c r="AB39" s="32"/>
      <c r="AC39" s="61"/>
      <c r="AD39" s="32"/>
      <c r="AE39" s="61"/>
      <c r="AF39" s="69"/>
      <c r="AG39" s="62"/>
      <c r="AH39" s="3"/>
      <c r="AI39" s="4"/>
      <c r="AJ39" s="5"/>
      <c r="AK39" s="5"/>
      <c r="AL39" s="22"/>
      <c r="AM39" s="22"/>
      <c r="AN39" s="16"/>
      <c r="AO39" s="2"/>
      <c r="AP39" s="60"/>
      <c r="AQ39" s="59"/>
      <c r="AR39" s="63"/>
      <c r="AS39" s="123"/>
      <c r="AT39" s="124"/>
      <c r="AU39" s="125"/>
      <c r="AV39" s="126"/>
      <c r="AW39" s="75" t="str">
        <f t="shared" si="49"/>
        <v>-</v>
      </c>
      <c r="AX39" s="92" t="str">
        <f t="shared" si="13"/>
        <v/>
      </c>
      <c r="AY39" s="76" t="str">
        <f t="shared" si="14"/>
        <v/>
      </c>
      <c r="AZ39" s="72" t="str">
        <f t="shared" si="15"/>
        <v/>
      </c>
      <c r="BA39" s="93" t="str">
        <f t="shared" si="16"/>
        <v/>
      </c>
      <c r="BB39" s="94" t="str">
        <f t="shared" si="17"/>
        <v/>
      </c>
      <c r="BC39" s="94" t="str">
        <f t="shared" si="18"/>
        <v/>
      </c>
      <c r="BD39" s="94" t="str">
        <f t="shared" si="19"/>
        <v/>
      </c>
      <c r="BE39" s="94" t="str">
        <f t="shared" si="20"/>
        <v/>
      </c>
      <c r="BF39" s="94" t="str">
        <f t="shared" si="21"/>
        <v/>
      </c>
      <c r="BG39" s="95" t="str">
        <f t="shared" si="22"/>
        <v/>
      </c>
      <c r="BH39" s="96" t="str">
        <f t="shared" si="23"/>
        <v/>
      </c>
      <c r="BI39" s="96" t="str">
        <f t="shared" si="24"/>
        <v/>
      </c>
      <c r="BJ39" s="96" t="str">
        <f t="shared" si="25"/>
        <v/>
      </c>
      <c r="BK39" s="96" t="str">
        <f t="shared" si="26"/>
        <v/>
      </c>
      <c r="BL39" s="96" t="str">
        <f t="shared" si="27"/>
        <v/>
      </c>
      <c r="BM39" s="96" t="str">
        <f t="shared" si="28"/>
        <v/>
      </c>
      <c r="BN39" s="96" t="str">
        <f t="shared" si="29"/>
        <v/>
      </c>
      <c r="BO39" s="77">
        <f t="shared" si="30"/>
        <v>0</v>
      </c>
      <c r="BP39" s="78">
        <f t="shared" si="31"/>
        <v>0</v>
      </c>
      <c r="BQ39" s="79">
        <f t="shared" ca="1" si="50"/>
        <v>0</v>
      </c>
      <c r="BR39" s="78">
        <f t="shared" si="32"/>
        <v>0</v>
      </c>
      <c r="BS39" s="78">
        <f t="shared" si="33"/>
        <v>0</v>
      </c>
      <c r="BT39" s="80">
        <f t="shared" si="51"/>
        <v>0</v>
      </c>
      <c r="BU39" s="78">
        <f t="shared" si="34"/>
        <v>0</v>
      </c>
      <c r="BV39" s="78">
        <f t="shared" si="35"/>
        <v>0</v>
      </c>
      <c r="BW39" s="97">
        <f t="shared" si="36"/>
        <v>0</v>
      </c>
      <c r="BX39" s="111"/>
      <c r="BY39" s="111"/>
      <c r="BZ39" s="111"/>
      <c r="CA39" s="111"/>
      <c r="CC39" s="129">
        <f t="shared" si="40"/>
        <v>0</v>
      </c>
      <c r="CD39" s="130">
        <f t="shared" si="41"/>
        <v>1</v>
      </c>
      <c r="CE39" s="130">
        <f t="shared" si="39"/>
        <v>0</v>
      </c>
      <c r="CF39" s="131">
        <f t="shared" si="42"/>
        <v>0</v>
      </c>
      <c r="CG39" s="130" t="str">
        <f t="shared" si="43"/>
        <v>-</v>
      </c>
      <c r="CH39" s="130" t="str">
        <f t="shared" si="44"/>
        <v>-</v>
      </c>
      <c r="CI39" s="130">
        <f t="shared" si="45"/>
        <v>0</v>
      </c>
    </row>
    <row r="40" spans="1:87" ht="12.6" customHeight="1" x14ac:dyDescent="0.25">
      <c r="A40" s="109"/>
      <c r="B40" s="81"/>
      <c r="C40" s="110" t="str">
        <f t="shared" si="46"/>
        <v/>
      </c>
      <c r="D40" s="73" t="str">
        <f t="shared" si="47"/>
        <v/>
      </c>
      <c r="E40" s="98" t="str">
        <f t="shared" si="12"/>
        <v/>
      </c>
      <c r="F40" s="74" t="str">
        <f t="shared" si="48"/>
        <v/>
      </c>
      <c r="G40" s="81"/>
      <c r="H40" s="82"/>
      <c r="I40" s="18"/>
      <c r="J40" s="83"/>
      <c r="K40" s="84"/>
      <c r="L40" s="32"/>
      <c r="M40" s="32"/>
      <c r="N40" s="85"/>
      <c r="O40" s="86"/>
      <c r="P40" s="86"/>
      <c r="Q40" s="86"/>
      <c r="R40" s="86"/>
      <c r="S40" s="86"/>
      <c r="T40" s="87"/>
      <c r="U40" s="88"/>
      <c r="V40" s="86"/>
      <c r="W40" s="86"/>
      <c r="X40" s="86"/>
      <c r="Y40" s="86"/>
      <c r="Z40" s="86"/>
      <c r="AA40" s="89"/>
      <c r="AB40" s="32"/>
      <c r="AC40" s="61"/>
      <c r="AD40" s="32"/>
      <c r="AE40" s="61"/>
      <c r="AF40" s="69"/>
      <c r="AG40" s="62"/>
      <c r="AH40" s="3"/>
      <c r="AI40" s="4"/>
      <c r="AJ40" s="5"/>
      <c r="AK40" s="5"/>
      <c r="AL40" s="22"/>
      <c r="AM40" s="22"/>
      <c r="AN40" s="16"/>
      <c r="AO40" s="2"/>
      <c r="AP40" s="60"/>
      <c r="AQ40" s="59"/>
      <c r="AR40" s="63"/>
      <c r="AS40" s="123"/>
      <c r="AT40" s="124"/>
      <c r="AU40" s="125"/>
      <c r="AV40" s="126"/>
      <c r="AW40" s="75" t="str">
        <f t="shared" si="49"/>
        <v>-</v>
      </c>
      <c r="AX40" s="92" t="str">
        <f t="shared" si="13"/>
        <v/>
      </c>
      <c r="AY40" s="76" t="str">
        <f t="shared" si="14"/>
        <v/>
      </c>
      <c r="AZ40" s="72" t="str">
        <f t="shared" si="15"/>
        <v/>
      </c>
      <c r="BA40" s="93" t="str">
        <f t="shared" si="16"/>
        <v/>
      </c>
      <c r="BB40" s="94" t="str">
        <f t="shared" si="17"/>
        <v/>
      </c>
      <c r="BC40" s="94" t="str">
        <f t="shared" si="18"/>
        <v/>
      </c>
      <c r="BD40" s="94" t="str">
        <f t="shared" si="19"/>
        <v/>
      </c>
      <c r="BE40" s="94" t="str">
        <f t="shared" si="20"/>
        <v/>
      </c>
      <c r="BF40" s="94" t="str">
        <f t="shared" si="21"/>
        <v/>
      </c>
      <c r="BG40" s="95" t="str">
        <f t="shared" si="22"/>
        <v/>
      </c>
      <c r="BH40" s="96" t="str">
        <f t="shared" si="23"/>
        <v/>
      </c>
      <c r="BI40" s="96" t="str">
        <f t="shared" si="24"/>
        <v/>
      </c>
      <c r="BJ40" s="96" t="str">
        <f t="shared" si="25"/>
        <v/>
      </c>
      <c r="BK40" s="96" t="str">
        <f t="shared" si="26"/>
        <v/>
      </c>
      <c r="BL40" s="96" t="str">
        <f t="shared" si="27"/>
        <v/>
      </c>
      <c r="BM40" s="96" t="str">
        <f t="shared" si="28"/>
        <v/>
      </c>
      <c r="BN40" s="96" t="str">
        <f t="shared" si="29"/>
        <v/>
      </c>
      <c r="BO40" s="77">
        <f t="shared" si="30"/>
        <v>0</v>
      </c>
      <c r="BP40" s="78">
        <f t="shared" si="31"/>
        <v>0</v>
      </c>
      <c r="BQ40" s="79">
        <f t="shared" ca="1" si="50"/>
        <v>0</v>
      </c>
      <c r="BR40" s="78">
        <f t="shared" si="32"/>
        <v>0</v>
      </c>
      <c r="BS40" s="78">
        <f t="shared" si="33"/>
        <v>0</v>
      </c>
      <c r="BT40" s="80">
        <f t="shared" si="51"/>
        <v>0</v>
      </c>
      <c r="BU40" s="78">
        <f t="shared" si="34"/>
        <v>0</v>
      </c>
      <c r="BV40" s="78">
        <f t="shared" si="35"/>
        <v>0</v>
      </c>
      <c r="BW40" s="97">
        <f t="shared" si="36"/>
        <v>0</v>
      </c>
      <c r="BX40" s="111"/>
      <c r="BY40" s="111"/>
      <c r="BZ40" s="111"/>
      <c r="CA40" s="111"/>
      <c r="CC40" s="129">
        <f t="shared" si="40"/>
        <v>0</v>
      </c>
      <c r="CD40" s="130">
        <f t="shared" si="41"/>
        <v>1</v>
      </c>
      <c r="CE40" s="130">
        <f t="shared" si="39"/>
        <v>0</v>
      </c>
      <c r="CF40" s="131">
        <f t="shared" si="42"/>
        <v>0</v>
      </c>
      <c r="CG40" s="130" t="str">
        <f t="shared" si="43"/>
        <v>-</v>
      </c>
      <c r="CH40" s="130" t="str">
        <f t="shared" si="44"/>
        <v>-</v>
      </c>
      <c r="CI40" s="130">
        <f t="shared" si="45"/>
        <v>0</v>
      </c>
    </row>
    <row r="41" spans="1:87" ht="12.6" customHeight="1" x14ac:dyDescent="0.25">
      <c r="A41" s="109"/>
      <c r="B41" s="81"/>
      <c r="C41" s="110" t="str">
        <f t="shared" si="46"/>
        <v/>
      </c>
      <c r="D41" s="73" t="str">
        <f t="shared" si="47"/>
        <v/>
      </c>
      <c r="E41" s="98" t="str">
        <f t="shared" si="12"/>
        <v/>
      </c>
      <c r="F41" s="74" t="str">
        <f t="shared" si="48"/>
        <v/>
      </c>
      <c r="G41" s="81"/>
      <c r="H41" s="82"/>
      <c r="I41" s="18"/>
      <c r="J41" s="83"/>
      <c r="K41" s="84"/>
      <c r="L41" s="32"/>
      <c r="M41" s="32"/>
      <c r="N41" s="85"/>
      <c r="O41" s="86"/>
      <c r="P41" s="86"/>
      <c r="Q41" s="86"/>
      <c r="R41" s="86"/>
      <c r="S41" s="86"/>
      <c r="T41" s="87"/>
      <c r="U41" s="88"/>
      <c r="V41" s="86"/>
      <c r="W41" s="86"/>
      <c r="X41" s="86"/>
      <c r="Y41" s="86"/>
      <c r="Z41" s="86"/>
      <c r="AA41" s="89"/>
      <c r="AB41" s="32"/>
      <c r="AC41" s="61"/>
      <c r="AD41" s="32"/>
      <c r="AE41" s="61"/>
      <c r="AF41" s="69"/>
      <c r="AG41" s="62"/>
      <c r="AH41" s="3"/>
      <c r="AI41" s="4"/>
      <c r="AJ41" s="5"/>
      <c r="AK41" s="5"/>
      <c r="AL41" s="22"/>
      <c r="AM41" s="22"/>
      <c r="AN41" s="16"/>
      <c r="AO41" s="2"/>
      <c r="AP41" s="60"/>
      <c r="AQ41" s="59"/>
      <c r="AR41" s="63"/>
      <c r="AS41" s="123"/>
      <c r="AT41" s="124"/>
      <c r="AU41" s="125"/>
      <c r="AV41" s="126"/>
      <c r="AW41" s="75" t="str">
        <f t="shared" si="49"/>
        <v>-</v>
      </c>
      <c r="AX41" s="92" t="str">
        <f t="shared" si="13"/>
        <v/>
      </c>
      <c r="AY41" s="76" t="str">
        <f t="shared" si="14"/>
        <v/>
      </c>
      <c r="AZ41" s="72" t="str">
        <f t="shared" si="15"/>
        <v/>
      </c>
      <c r="BA41" s="93" t="str">
        <f t="shared" si="16"/>
        <v/>
      </c>
      <c r="BB41" s="94" t="str">
        <f t="shared" si="17"/>
        <v/>
      </c>
      <c r="BC41" s="94" t="str">
        <f t="shared" si="18"/>
        <v/>
      </c>
      <c r="BD41" s="94" t="str">
        <f t="shared" si="19"/>
        <v/>
      </c>
      <c r="BE41" s="94" t="str">
        <f t="shared" si="20"/>
        <v/>
      </c>
      <c r="BF41" s="94" t="str">
        <f t="shared" si="21"/>
        <v/>
      </c>
      <c r="BG41" s="95" t="str">
        <f t="shared" si="22"/>
        <v/>
      </c>
      <c r="BH41" s="96" t="str">
        <f t="shared" si="23"/>
        <v/>
      </c>
      <c r="BI41" s="96" t="str">
        <f t="shared" si="24"/>
        <v/>
      </c>
      <c r="BJ41" s="96" t="str">
        <f t="shared" si="25"/>
        <v/>
      </c>
      <c r="BK41" s="96" t="str">
        <f t="shared" si="26"/>
        <v/>
      </c>
      <c r="BL41" s="96" t="str">
        <f t="shared" si="27"/>
        <v/>
      </c>
      <c r="BM41" s="96" t="str">
        <f t="shared" si="28"/>
        <v/>
      </c>
      <c r="BN41" s="96" t="str">
        <f t="shared" si="29"/>
        <v/>
      </c>
      <c r="BO41" s="77">
        <f t="shared" si="30"/>
        <v>0</v>
      </c>
      <c r="BP41" s="78">
        <f t="shared" si="31"/>
        <v>0</v>
      </c>
      <c r="BQ41" s="79">
        <f t="shared" ca="1" si="50"/>
        <v>0</v>
      </c>
      <c r="BR41" s="78">
        <f t="shared" si="32"/>
        <v>0</v>
      </c>
      <c r="BS41" s="78">
        <f t="shared" si="33"/>
        <v>0</v>
      </c>
      <c r="BT41" s="80">
        <f t="shared" si="51"/>
        <v>0</v>
      </c>
      <c r="BU41" s="78">
        <f t="shared" si="34"/>
        <v>0</v>
      </c>
      <c r="BV41" s="78">
        <f t="shared" si="35"/>
        <v>0</v>
      </c>
      <c r="BW41" s="97">
        <f t="shared" si="36"/>
        <v>0</v>
      </c>
      <c r="BX41" s="111"/>
      <c r="BY41" s="111"/>
      <c r="BZ41" s="111"/>
      <c r="CA41" s="111"/>
      <c r="CC41" s="129">
        <f t="shared" si="40"/>
        <v>0</v>
      </c>
      <c r="CD41" s="130">
        <f t="shared" si="41"/>
        <v>1</v>
      </c>
      <c r="CE41" s="130">
        <f t="shared" si="39"/>
        <v>0</v>
      </c>
      <c r="CF41" s="131">
        <f t="shared" si="42"/>
        <v>0</v>
      </c>
      <c r="CG41" s="130" t="str">
        <f t="shared" si="43"/>
        <v>-</v>
      </c>
      <c r="CH41" s="130" t="str">
        <f t="shared" si="44"/>
        <v>-</v>
      </c>
      <c r="CI41" s="130">
        <f t="shared" si="45"/>
        <v>0</v>
      </c>
    </row>
    <row r="42" spans="1:87" ht="12.6" customHeight="1" x14ac:dyDescent="0.25">
      <c r="A42" s="109"/>
      <c r="B42" s="81"/>
      <c r="C42" s="110" t="str">
        <f t="shared" si="46"/>
        <v/>
      </c>
      <c r="D42" s="73" t="str">
        <f t="shared" si="47"/>
        <v/>
      </c>
      <c r="E42" s="98" t="str">
        <f t="shared" si="12"/>
        <v/>
      </c>
      <c r="F42" s="74" t="str">
        <f t="shared" si="48"/>
        <v/>
      </c>
      <c r="G42" s="81"/>
      <c r="H42" s="82"/>
      <c r="I42" s="18"/>
      <c r="J42" s="83"/>
      <c r="K42" s="84"/>
      <c r="L42" s="32"/>
      <c r="M42" s="32"/>
      <c r="N42" s="85"/>
      <c r="O42" s="86"/>
      <c r="P42" s="86"/>
      <c r="Q42" s="86"/>
      <c r="R42" s="86"/>
      <c r="S42" s="86"/>
      <c r="T42" s="87"/>
      <c r="U42" s="88"/>
      <c r="V42" s="86"/>
      <c r="W42" s="86"/>
      <c r="X42" s="86"/>
      <c r="Y42" s="86"/>
      <c r="Z42" s="86"/>
      <c r="AA42" s="89"/>
      <c r="AB42" s="32"/>
      <c r="AC42" s="61"/>
      <c r="AD42" s="32"/>
      <c r="AE42" s="61"/>
      <c r="AF42" s="69"/>
      <c r="AG42" s="62"/>
      <c r="AH42" s="3"/>
      <c r="AI42" s="4"/>
      <c r="AJ42" s="5"/>
      <c r="AK42" s="5"/>
      <c r="AL42" s="22"/>
      <c r="AM42" s="22"/>
      <c r="AN42" s="16"/>
      <c r="AO42" s="2"/>
      <c r="AP42" s="60"/>
      <c r="AQ42" s="59"/>
      <c r="AR42" s="63"/>
      <c r="AS42" s="123"/>
      <c r="AT42" s="124"/>
      <c r="AU42" s="125"/>
      <c r="AV42" s="126"/>
      <c r="AW42" s="75" t="str">
        <f t="shared" si="49"/>
        <v>-</v>
      </c>
      <c r="AX42" s="92" t="str">
        <f t="shared" si="13"/>
        <v/>
      </c>
      <c r="AY42" s="76" t="str">
        <f t="shared" si="14"/>
        <v/>
      </c>
      <c r="AZ42" s="72" t="str">
        <f t="shared" si="15"/>
        <v/>
      </c>
      <c r="BA42" s="93" t="str">
        <f t="shared" si="16"/>
        <v/>
      </c>
      <c r="BB42" s="94" t="str">
        <f t="shared" si="17"/>
        <v/>
      </c>
      <c r="BC42" s="94" t="str">
        <f t="shared" si="18"/>
        <v/>
      </c>
      <c r="BD42" s="94" t="str">
        <f t="shared" si="19"/>
        <v/>
      </c>
      <c r="BE42" s="94" t="str">
        <f t="shared" si="20"/>
        <v/>
      </c>
      <c r="BF42" s="94" t="str">
        <f t="shared" si="21"/>
        <v/>
      </c>
      <c r="BG42" s="95" t="str">
        <f t="shared" si="22"/>
        <v/>
      </c>
      <c r="BH42" s="96" t="str">
        <f t="shared" si="23"/>
        <v/>
      </c>
      <c r="BI42" s="96" t="str">
        <f t="shared" si="24"/>
        <v/>
      </c>
      <c r="BJ42" s="96" t="str">
        <f t="shared" si="25"/>
        <v/>
      </c>
      <c r="BK42" s="96" t="str">
        <f t="shared" si="26"/>
        <v/>
      </c>
      <c r="BL42" s="96" t="str">
        <f t="shared" si="27"/>
        <v/>
      </c>
      <c r="BM42" s="96" t="str">
        <f t="shared" si="28"/>
        <v/>
      </c>
      <c r="BN42" s="96" t="str">
        <f t="shared" si="29"/>
        <v/>
      </c>
      <c r="BO42" s="77">
        <f t="shared" si="30"/>
        <v>0</v>
      </c>
      <c r="BP42" s="78">
        <f t="shared" si="31"/>
        <v>0</v>
      </c>
      <c r="BQ42" s="79">
        <f t="shared" ca="1" si="50"/>
        <v>0</v>
      </c>
      <c r="BR42" s="78">
        <f t="shared" si="32"/>
        <v>0</v>
      </c>
      <c r="BS42" s="78">
        <f t="shared" si="33"/>
        <v>0</v>
      </c>
      <c r="BT42" s="80">
        <f t="shared" si="51"/>
        <v>0</v>
      </c>
      <c r="BU42" s="78">
        <f t="shared" si="34"/>
        <v>0</v>
      </c>
      <c r="BV42" s="78">
        <f t="shared" si="35"/>
        <v>0</v>
      </c>
      <c r="BW42" s="97">
        <f t="shared" si="36"/>
        <v>0</v>
      </c>
      <c r="BX42" s="111"/>
      <c r="BY42" s="111"/>
      <c r="BZ42" s="111"/>
      <c r="CA42" s="111"/>
      <c r="CC42" s="129">
        <f t="shared" si="40"/>
        <v>0</v>
      </c>
      <c r="CD42" s="130">
        <f t="shared" si="41"/>
        <v>1</v>
      </c>
      <c r="CE42" s="130">
        <f t="shared" si="39"/>
        <v>0</v>
      </c>
      <c r="CF42" s="131">
        <f t="shared" si="42"/>
        <v>0</v>
      </c>
      <c r="CG42" s="130" t="str">
        <f t="shared" si="43"/>
        <v>-</v>
      </c>
      <c r="CH42" s="130" t="str">
        <f t="shared" si="44"/>
        <v>-</v>
      </c>
      <c r="CI42" s="130">
        <f t="shared" si="45"/>
        <v>0</v>
      </c>
    </row>
    <row r="43" spans="1:87" ht="12.6" customHeight="1" x14ac:dyDescent="0.25">
      <c r="A43" s="109"/>
      <c r="B43" s="81"/>
      <c r="C43" s="110" t="str">
        <f t="shared" si="46"/>
        <v/>
      </c>
      <c r="D43" s="73" t="str">
        <f t="shared" si="47"/>
        <v/>
      </c>
      <c r="E43" s="98" t="str">
        <f t="shared" si="12"/>
        <v/>
      </c>
      <c r="F43" s="74" t="str">
        <f t="shared" si="48"/>
        <v/>
      </c>
      <c r="G43" s="81"/>
      <c r="H43" s="82"/>
      <c r="I43" s="18"/>
      <c r="J43" s="83"/>
      <c r="K43" s="84"/>
      <c r="L43" s="32"/>
      <c r="M43" s="32"/>
      <c r="N43" s="85"/>
      <c r="O43" s="86"/>
      <c r="P43" s="86"/>
      <c r="Q43" s="86"/>
      <c r="R43" s="86"/>
      <c r="S43" s="86"/>
      <c r="T43" s="87"/>
      <c r="U43" s="88"/>
      <c r="V43" s="86"/>
      <c r="W43" s="86"/>
      <c r="X43" s="86"/>
      <c r="Y43" s="86"/>
      <c r="Z43" s="86"/>
      <c r="AA43" s="89"/>
      <c r="AB43" s="32"/>
      <c r="AC43" s="61"/>
      <c r="AD43" s="32"/>
      <c r="AE43" s="61"/>
      <c r="AF43" s="69"/>
      <c r="AG43" s="62"/>
      <c r="AH43" s="3"/>
      <c r="AI43" s="4"/>
      <c r="AJ43" s="5"/>
      <c r="AK43" s="5"/>
      <c r="AL43" s="22"/>
      <c r="AM43" s="22"/>
      <c r="AN43" s="16"/>
      <c r="AO43" s="2"/>
      <c r="AP43" s="60"/>
      <c r="AQ43" s="59"/>
      <c r="AR43" s="63"/>
      <c r="AS43" s="123"/>
      <c r="AT43" s="124"/>
      <c r="AU43" s="125"/>
      <c r="AV43" s="126"/>
      <c r="AW43" s="75" t="str">
        <f t="shared" si="49"/>
        <v>-</v>
      </c>
      <c r="AX43" s="92" t="str">
        <f t="shared" si="13"/>
        <v/>
      </c>
      <c r="AY43" s="76" t="str">
        <f t="shared" si="14"/>
        <v/>
      </c>
      <c r="AZ43" s="72" t="str">
        <f t="shared" si="15"/>
        <v/>
      </c>
      <c r="BA43" s="93" t="str">
        <f t="shared" si="16"/>
        <v/>
      </c>
      <c r="BB43" s="94" t="str">
        <f t="shared" si="17"/>
        <v/>
      </c>
      <c r="BC43" s="94" t="str">
        <f t="shared" si="18"/>
        <v/>
      </c>
      <c r="BD43" s="94" t="str">
        <f t="shared" si="19"/>
        <v/>
      </c>
      <c r="BE43" s="94" t="str">
        <f t="shared" si="20"/>
        <v/>
      </c>
      <c r="BF43" s="94" t="str">
        <f t="shared" si="21"/>
        <v/>
      </c>
      <c r="BG43" s="95" t="str">
        <f t="shared" si="22"/>
        <v/>
      </c>
      <c r="BH43" s="96" t="str">
        <f t="shared" si="23"/>
        <v/>
      </c>
      <c r="BI43" s="96" t="str">
        <f t="shared" si="24"/>
        <v/>
      </c>
      <c r="BJ43" s="96" t="str">
        <f t="shared" si="25"/>
        <v/>
      </c>
      <c r="BK43" s="96" t="str">
        <f t="shared" si="26"/>
        <v/>
      </c>
      <c r="BL43" s="96" t="str">
        <f t="shared" si="27"/>
        <v/>
      </c>
      <c r="BM43" s="96" t="str">
        <f t="shared" si="28"/>
        <v/>
      </c>
      <c r="BN43" s="96" t="str">
        <f t="shared" si="29"/>
        <v/>
      </c>
      <c r="BO43" s="77">
        <f t="shared" si="30"/>
        <v>0</v>
      </c>
      <c r="BP43" s="78">
        <f t="shared" si="31"/>
        <v>0</v>
      </c>
      <c r="BQ43" s="79">
        <f t="shared" ca="1" si="50"/>
        <v>0</v>
      </c>
      <c r="BR43" s="78">
        <f t="shared" si="32"/>
        <v>0</v>
      </c>
      <c r="BS43" s="78">
        <f t="shared" si="33"/>
        <v>0</v>
      </c>
      <c r="BT43" s="80">
        <f t="shared" si="51"/>
        <v>0</v>
      </c>
      <c r="BU43" s="78">
        <f t="shared" si="34"/>
        <v>0</v>
      </c>
      <c r="BV43" s="78">
        <f t="shared" si="35"/>
        <v>0</v>
      </c>
      <c r="BW43" s="97">
        <f t="shared" si="36"/>
        <v>0</v>
      </c>
      <c r="BX43" s="111"/>
      <c r="BY43" s="111"/>
      <c r="BZ43" s="111"/>
      <c r="CA43" s="111"/>
      <c r="CC43" s="129">
        <f t="shared" si="40"/>
        <v>0</v>
      </c>
      <c r="CD43" s="130">
        <f t="shared" si="41"/>
        <v>1</v>
      </c>
      <c r="CE43" s="130">
        <f t="shared" si="39"/>
        <v>0</v>
      </c>
      <c r="CF43" s="131">
        <f t="shared" si="42"/>
        <v>0</v>
      </c>
      <c r="CG43" s="130" t="str">
        <f t="shared" si="43"/>
        <v>-</v>
      </c>
      <c r="CH43" s="130" t="str">
        <f t="shared" si="44"/>
        <v>-</v>
      </c>
      <c r="CI43" s="130">
        <f t="shared" si="45"/>
        <v>0</v>
      </c>
    </row>
    <row r="44" spans="1:87" ht="12.6" customHeight="1" x14ac:dyDescent="0.25">
      <c r="A44" s="109"/>
      <c r="B44" s="81"/>
      <c r="C44" s="110" t="str">
        <f t="shared" si="46"/>
        <v/>
      </c>
      <c r="D44" s="73" t="str">
        <f t="shared" si="47"/>
        <v/>
      </c>
      <c r="E44" s="98" t="str">
        <f t="shared" si="12"/>
        <v/>
      </c>
      <c r="F44" s="74" t="str">
        <f t="shared" si="48"/>
        <v/>
      </c>
      <c r="G44" s="81"/>
      <c r="H44" s="82"/>
      <c r="I44" s="18"/>
      <c r="J44" s="83"/>
      <c r="K44" s="84"/>
      <c r="L44" s="32"/>
      <c r="M44" s="32"/>
      <c r="N44" s="85"/>
      <c r="O44" s="86"/>
      <c r="P44" s="86"/>
      <c r="Q44" s="86"/>
      <c r="R44" s="86"/>
      <c r="S44" s="86"/>
      <c r="T44" s="87"/>
      <c r="U44" s="88"/>
      <c r="V44" s="86"/>
      <c r="W44" s="86"/>
      <c r="X44" s="86"/>
      <c r="Y44" s="86"/>
      <c r="Z44" s="86"/>
      <c r="AA44" s="89"/>
      <c r="AB44" s="32"/>
      <c r="AC44" s="61"/>
      <c r="AD44" s="32"/>
      <c r="AE44" s="61"/>
      <c r="AF44" s="69"/>
      <c r="AG44" s="62"/>
      <c r="AH44" s="3"/>
      <c r="AI44" s="4"/>
      <c r="AJ44" s="5"/>
      <c r="AK44" s="5"/>
      <c r="AL44" s="22"/>
      <c r="AM44" s="22"/>
      <c r="AN44" s="16"/>
      <c r="AO44" s="2"/>
      <c r="AP44" s="60"/>
      <c r="AQ44" s="59"/>
      <c r="AR44" s="63"/>
      <c r="AS44" s="123"/>
      <c r="AT44" s="124"/>
      <c r="AU44" s="125"/>
      <c r="AV44" s="126"/>
      <c r="AW44" s="75" t="str">
        <f t="shared" si="49"/>
        <v>-</v>
      </c>
      <c r="AX44" s="92" t="str">
        <f t="shared" si="13"/>
        <v/>
      </c>
      <c r="AY44" s="76" t="str">
        <f t="shared" si="14"/>
        <v/>
      </c>
      <c r="AZ44" s="72" t="str">
        <f t="shared" si="15"/>
        <v/>
      </c>
      <c r="BA44" s="93" t="str">
        <f t="shared" si="16"/>
        <v/>
      </c>
      <c r="BB44" s="94" t="str">
        <f t="shared" si="17"/>
        <v/>
      </c>
      <c r="BC44" s="94" t="str">
        <f t="shared" si="18"/>
        <v/>
      </c>
      <c r="BD44" s="94" t="str">
        <f t="shared" si="19"/>
        <v/>
      </c>
      <c r="BE44" s="94" t="str">
        <f t="shared" si="20"/>
        <v/>
      </c>
      <c r="BF44" s="94" t="str">
        <f t="shared" si="21"/>
        <v/>
      </c>
      <c r="BG44" s="95" t="str">
        <f t="shared" si="22"/>
        <v/>
      </c>
      <c r="BH44" s="96" t="str">
        <f t="shared" si="23"/>
        <v/>
      </c>
      <c r="BI44" s="96" t="str">
        <f t="shared" si="24"/>
        <v/>
      </c>
      <c r="BJ44" s="96" t="str">
        <f t="shared" si="25"/>
        <v/>
      </c>
      <c r="BK44" s="96" t="str">
        <f t="shared" si="26"/>
        <v/>
      </c>
      <c r="BL44" s="96" t="str">
        <f t="shared" si="27"/>
        <v/>
      </c>
      <c r="BM44" s="96" t="str">
        <f t="shared" si="28"/>
        <v/>
      </c>
      <c r="BN44" s="96" t="str">
        <f t="shared" si="29"/>
        <v/>
      </c>
      <c r="BO44" s="77">
        <f t="shared" si="30"/>
        <v>0</v>
      </c>
      <c r="BP44" s="78">
        <f t="shared" si="31"/>
        <v>0</v>
      </c>
      <c r="BQ44" s="79">
        <f t="shared" ca="1" si="50"/>
        <v>0</v>
      </c>
      <c r="BR44" s="78">
        <f t="shared" si="32"/>
        <v>0</v>
      </c>
      <c r="BS44" s="78">
        <f t="shared" si="33"/>
        <v>0</v>
      </c>
      <c r="BT44" s="80">
        <f t="shared" si="51"/>
        <v>0</v>
      </c>
      <c r="BU44" s="78">
        <f t="shared" si="34"/>
        <v>0</v>
      </c>
      <c r="BV44" s="78">
        <f t="shared" si="35"/>
        <v>0</v>
      </c>
      <c r="BW44" s="97">
        <f t="shared" si="36"/>
        <v>0</v>
      </c>
      <c r="BX44" s="111"/>
      <c r="BY44" s="111"/>
      <c r="BZ44" s="111"/>
      <c r="CA44" s="111"/>
      <c r="CC44" s="129">
        <f t="shared" si="40"/>
        <v>0</v>
      </c>
      <c r="CD44" s="130">
        <f t="shared" si="41"/>
        <v>1</v>
      </c>
      <c r="CE44" s="130">
        <f t="shared" si="39"/>
        <v>0</v>
      </c>
      <c r="CF44" s="131">
        <f t="shared" si="42"/>
        <v>0</v>
      </c>
      <c r="CG44" s="130" t="str">
        <f t="shared" si="43"/>
        <v>-</v>
      </c>
      <c r="CH44" s="130" t="str">
        <f t="shared" si="44"/>
        <v>-</v>
      </c>
      <c r="CI44" s="130">
        <f t="shared" si="45"/>
        <v>0</v>
      </c>
    </row>
    <row r="45" spans="1:87" ht="12.6" customHeight="1" x14ac:dyDescent="0.25">
      <c r="A45" s="109"/>
      <c r="B45" s="81"/>
      <c r="C45" s="110" t="str">
        <f t="shared" si="46"/>
        <v/>
      </c>
      <c r="D45" s="73" t="str">
        <f t="shared" si="47"/>
        <v/>
      </c>
      <c r="E45" s="98" t="str">
        <f t="shared" si="12"/>
        <v/>
      </c>
      <c r="F45" s="74" t="str">
        <f t="shared" si="48"/>
        <v/>
      </c>
      <c r="G45" s="81"/>
      <c r="H45" s="82"/>
      <c r="I45" s="18"/>
      <c r="J45" s="83"/>
      <c r="K45" s="84"/>
      <c r="L45" s="32"/>
      <c r="M45" s="32"/>
      <c r="N45" s="85"/>
      <c r="O45" s="86"/>
      <c r="P45" s="86"/>
      <c r="Q45" s="86"/>
      <c r="R45" s="86"/>
      <c r="S45" s="86"/>
      <c r="T45" s="87"/>
      <c r="U45" s="88"/>
      <c r="V45" s="86"/>
      <c r="W45" s="86"/>
      <c r="X45" s="86"/>
      <c r="Y45" s="86"/>
      <c r="Z45" s="86"/>
      <c r="AA45" s="89"/>
      <c r="AB45" s="32"/>
      <c r="AC45" s="61"/>
      <c r="AD45" s="32"/>
      <c r="AE45" s="61"/>
      <c r="AF45" s="69"/>
      <c r="AG45" s="62"/>
      <c r="AH45" s="3"/>
      <c r="AI45" s="4"/>
      <c r="AJ45" s="5"/>
      <c r="AK45" s="5"/>
      <c r="AL45" s="22"/>
      <c r="AM45" s="22"/>
      <c r="AN45" s="16"/>
      <c r="AO45" s="2"/>
      <c r="AP45" s="60"/>
      <c r="AQ45" s="59"/>
      <c r="AR45" s="63"/>
      <c r="AS45" s="123"/>
      <c r="AT45" s="124"/>
      <c r="AU45" s="125"/>
      <c r="AV45" s="126"/>
      <c r="AW45" s="75" t="str">
        <f t="shared" si="49"/>
        <v>-</v>
      </c>
      <c r="AX45" s="92" t="str">
        <f t="shared" si="13"/>
        <v/>
      </c>
      <c r="AY45" s="76" t="str">
        <f t="shared" si="14"/>
        <v/>
      </c>
      <c r="AZ45" s="72" t="str">
        <f t="shared" si="15"/>
        <v/>
      </c>
      <c r="BA45" s="93" t="str">
        <f t="shared" si="16"/>
        <v/>
      </c>
      <c r="BB45" s="94" t="str">
        <f t="shared" si="17"/>
        <v/>
      </c>
      <c r="BC45" s="94" t="str">
        <f t="shared" si="18"/>
        <v/>
      </c>
      <c r="BD45" s="94" t="str">
        <f t="shared" si="19"/>
        <v/>
      </c>
      <c r="BE45" s="94" t="str">
        <f t="shared" si="20"/>
        <v/>
      </c>
      <c r="BF45" s="94" t="str">
        <f t="shared" si="21"/>
        <v/>
      </c>
      <c r="BG45" s="95" t="str">
        <f t="shared" si="22"/>
        <v/>
      </c>
      <c r="BH45" s="96" t="str">
        <f t="shared" si="23"/>
        <v/>
      </c>
      <c r="BI45" s="96" t="str">
        <f t="shared" si="24"/>
        <v/>
      </c>
      <c r="BJ45" s="96" t="str">
        <f t="shared" si="25"/>
        <v/>
      </c>
      <c r="BK45" s="96" t="str">
        <f t="shared" si="26"/>
        <v/>
      </c>
      <c r="BL45" s="96" t="str">
        <f t="shared" si="27"/>
        <v/>
      </c>
      <c r="BM45" s="96" t="str">
        <f t="shared" si="28"/>
        <v/>
      </c>
      <c r="BN45" s="96" t="str">
        <f t="shared" si="29"/>
        <v/>
      </c>
      <c r="BO45" s="77">
        <f t="shared" si="30"/>
        <v>0</v>
      </c>
      <c r="BP45" s="78">
        <f t="shared" si="31"/>
        <v>0</v>
      </c>
      <c r="BQ45" s="79">
        <f t="shared" ca="1" si="50"/>
        <v>0</v>
      </c>
      <c r="BR45" s="78">
        <f t="shared" si="32"/>
        <v>0</v>
      </c>
      <c r="BS45" s="78">
        <f t="shared" si="33"/>
        <v>0</v>
      </c>
      <c r="BT45" s="80">
        <f t="shared" si="51"/>
        <v>0</v>
      </c>
      <c r="BU45" s="78">
        <f t="shared" si="34"/>
        <v>0</v>
      </c>
      <c r="BV45" s="78">
        <f t="shared" si="35"/>
        <v>0</v>
      </c>
      <c r="BW45" s="97">
        <f t="shared" si="36"/>
        <v>0</v>
      </c>
      <c r="BX45" s="111"/>
      <c r="BY45" s="111"/>
      <c r="BZ45" s="111"/>
      <c r="CA45" s="111"/>
      <c r="CC45" s="129">
        <f t="shared" si="40"/>
        <v>0</v>
      </c>
      <c r="CD45" s="130">
        <f t="shared" si="41"/>
        <v>1</v>
      </c>
      <c r="CE45" s="130">
        <f t="shared" si="39"/>
        <v>0</v>
      </c>
      <c r="CF45" s="131">
        <f t="shared" si="42"/>
        <v>0</v>
      </c>
      <c r="CG45" s="130" t="str">
        <f t="shared" si="43"/>
        <v>-</v>
      </c>
      <c r="CH45" s="130" t="str">
        <f t="shared" si="44"/>
        <v>-</v>
      </c>
      <c r="CI45" s="130">
        <f t="shared" si="45"/>
        <v>0</v>
      </c>
    </row>
    <row r="46" spans="1:87" ht="12.6" customHeight="1" x14ac:dyDescent="0.25">
      <c r="A46" s="109"/>
      <c r="B46" s="81"/>
      <c r="C46" s="110" t="str">
        <f t="shared" si="46"/>
        <v/>
      </c>
      <c r="D46" s="73" t="str">
        <f t="shared" si="47"/>
        <v/>
      </c>
      <c r="E46" s="98" t="str">
        <f t="shared" si="12"/>
        <v/>
      </c>
      <c r="F46" s="74" t="str">
        <f t="shared" si="48"/>
        <v/>
      </c>
      <c r="G46" s="81"/>
      <c r="H46" s="82"/>
      <c r="I46" s="18"/>
      <c r="J46" s="83"/>
      <c r="K46" s="84"/>
      <c r="L46" s="32"/>
      <c r="M46" s="32"/>
      <c r="N46" s="85"/>
      <c r="O46" s="86"/>
      <c r="P46" s="86"/>
      <c r="Q46" s="86"/>
      <c r="R46" s="86"/>
      <c r="S46" s="86"/>
      <c r="T46" s="87"/>
      <c r="U46" s="88"/>
      <c r="V46" s="86"/>
      <c r="W46" s="86"/>
      <c r="X46" s="86"/>
      <c r="Y46" s="86"/>
      <c r="Z46" s="86"/>
      <c r="AA46" s="89"/>
      <c r="AB46" s="32"/>
      <c r="AC46" s="61"/>
      <c r="AD46" s="32"/>
      <c r="AE46" s="61"/>
      <c r="AF46" s="69"/>
      <c r="AG46" s="62"/>
      <c r="AH46" s="3"/>
      <c r="AI46" s="4"/>
      <c r="AJ46" s="5"/>
      <c r="AK46" s="5"/>
      <c r="AL46" s="22"/>
      <c r="AM46" s="22"/>
      <c r="AN46" s="16"/>
      <c r="AO46" s="2"/>
      <c r="AP46" s="60"/>
      <c r="AQ46" s="59"/>
      <c r="AR46" s="63"/>
      <c r="AS46" s="123"/>
      <c r="AT46" s="124"/>
      <c r="AU46" s="125"/>
      <c r="AV46" s="126"/>
      <c r="AW46" s="75" t="str">
        <f t="shared" si="49"/>
        <v>-</v>
      </c>
      <c r="AX46" s="92" t="str">
        <f t="shared" si="13"/>
        <v/>
      </c>
      <c r="AY46" s="76" t="str">
        <f t="shared" si="14"/>
        <v/>
      </c>
      <c r="AZ46" s="72" t="str">
        <f t="shared" si="15"/>
        <v/>
      </c>
      <c r="BA46" s="93" t="str">
        <f t="shared" si="16"/>
        <v/>
      </c>
      <c r="BB46" s="94" t="str">
        <f t="shared" si="17"/>
        <v/>
      </c>
      <c r="BC46" s="94" t="str">
        <f t="shared" si="18"/>
        <v/>
      </c>
      <c r="BD46" s="94" t="str">
        <f t="shared" si="19"/>
        <v/>
      </c>
      <c r="BE46" s="94" t="str">
        <f t="shared" si="20"/>
        <v/>
      </c>
      <c r="BF46" s="94" t="str">
        <f t="shared" si="21"/>
        <v/>
      </c>
      <c r="BG46" s="95" t="str">
        <f t="shared" si="22"/>
        <v/>
      </c>
      <c r="BH46" s="96" t="str">
        <f t="shared" si="23"/>
        <v/>
      </c>
      <c r="BI46" s="96" t="str">
        <f t="shared" si="24"/>
        <v/>
      </c>
      <c r="BJ46" s="96" t="str">
        <f t="shared" si="25"/>
        <v/>
      </c>
      <c r="BK46" s="96" t="str">
        <f t="shared" si="26"/>
        <v/>
      </c>
      <c r="BL46" s="96" t="str">
        <f t="shared" si="27"/>
        <v/>
      </c>
      <c r="BM46" s="96" t="str">
        <f t="shared" si="28"/>
        <v/>
      </c>
      <c r="BN46" s="96" t="str">
        <f t="shared" si="29"/>
        <v/>
      </c>
      <c r="BO46" s="77">
        <f t="shared" si="30"/>
        <v>0</v>
      </c>
      <c r="BP46" s="78">
        <f t="shared" si="31"/>
        <v>0</v>
      </c>
      <c r="BQ46" s="79">
        <f t="shared" ca="1" si="50"/>
        <v>0</v>
      </c>
      <c r="BR46" s="78">
        <f t="shared" si="32"/>
        <v>0</v>
      </c>
      <c r="BS46" s="78">
        <f t="shared" si="33"/>
        <v>0</v>
      </c>
      <c r="BT46" s="80">
        <f t="shared" si="51"/>
        <v>0</v>
      </c>
      <c r="BU46" s="78">
        <f t="shared" si="34"/>
        <v>0</v>
      </c>
      <c r="BV46" s="78">
        <f t="shared" si="35"/>
        <v>0</v>
      </c>
      <c r="BW46" s="97">
        <f t="shared" si="36"/>
        <v>0</v>
      </c>
      <c r="BX46" s="111"/>
      <c r="BY46" s="111"/>
      <c r="BZ46" s="111"/>
      <c r="CA46" s="111"/>
      <c r="CC46" s="129">
        <f t="shared" si="40"/>
        <v>0</v>
      </c>
      <c r="CD46" s="130">
        <f t="shared" si="41"/>
        <v>1</v>
      </c>
      <c r="CE46" s="130">
        <f t="shared" si="39"/>
        <v>0</v>
      </c>
      <c r="CF46" s="131">
        <f t="shared" si="42"/>
        <v>0</v>
      </c>
      <c r="CG46" s="130" t="str">
        <f t="shared" si="43"/>
        <v>-</v>
      </c>
      <c r="CH46" s="130" t="str">
        <f t="shared" si="44"/>
        <v>-</v>
      </c>
      <c r="CI46" s="130">
        <f t="shared" si="45"/>
        <v>0</v>
      </c>
    </row>
    <row r="47" spans="1:87" ht="12.6" customHeight="1" x14ac:dyDescent="0.25">
      <c r="A47" s="109"/>
      <c r="B47" s="81"/>
      <c r="C47" s="110" t="str">
        <f t="shared" si="46"/>
        <v/>
      </c>
      <c r="D47" s="73" t="str">
        <f t="shared" si="47"/>
        <v/>
      </c>
      <c r="E47" s="98" t="str">
        <f t="shared" si="12"/>
        <v/>
      </c>
      <c r="F47" s="74" t="str">
        <f t="shared" si="48"/>
        <v/>
      </c>
      <c r="G47" s="81"/>
      <c r="H47" s="82"/>
      <c r="I47" s="18"/>
      <c r="J47" s="83"/>
      <c r="K47" s="84"/>
      <c r="L47" s="32"/>
      <c r="M47" s="32"/>
      <c r="N47" s="85"/>
      <c r="O47" s="86"/>
      <c r="P47" s="86"/>
      <c r="Q47" s="86"/>
      <c r="R47" s="86"/>
      <c r="S47" s="86"/>
      <c r="T47" s="87"/>
      <c r="U47" s="88"/>
      <c r="V47" s="86"/>
      <c r="W47" s="86"/>
      <c r="X47" s="86"/>
      <c r="Y47" s="86"/>
      <c r="Z47" s="86"/>
      <c r="AA47" s="89"/>
      <c r="AB47" s="32"/>
      <c r="AC47" s="61"/>
      <c r="AD47" s="32"/>
      <c r="AE47" s="61"/>
      <c r="AF47" s="69"/>
      <c r="AG47" s="62"/>
      <c r="AH47" s="3"/>
      <c r="AI47" s="4"/>
      <c r="AJ47" s="5"/>
      <c r="AK47" s="5"/>
      <c r="AL47" s="22"/>
      <c r="AM47" s="22"/>
      <c r="AN47" s="16"/>
      <c r="AO47" s="2"/>
      <c r="AP47" s="60"/>
      <c r="AQ47" s="59"/>
      <c r="AR47" s="63"/>
      <c r="AS47" s="123"/>
      <c r="AT47" s="124"/>
      <c r="AU47" s="125"/>
      <c r="AV47" s="126"/>
      <c r="AW47" s="75" t="str">
        <f t="shared" si="49"/>
        <v>-</v>
      </c>
      <c r="AX47" s="92" t="str">
        <f t="shared" si="13"/>
        <v/>
      </c>
      <c r="AY47" s="76" t="str">
        <f t="shared" si="14"/>
        <v/>
      </c>
      <c r="AZ47" s="72" t="str">
        <f t="shared" si="15"/>
        <v/>
      </c>
      <c r="BA47" s="93" t="str">
        <f t="shared" si="16"/>
        <v/>
      </c>
      <c r="BB47" s="94" t="str">
        <f t="shared" si="17"/>
        <v/>
      </c>
      <c r="BC47" s="94" t="str">
        <f t="shared" si="18"/>
        <v/>
      </c>
      <c r="BD47" s="94" t="str">
        <f t="shared" si="19"/>
        <v/>
      </c>
      <c r="BE47" s="94" t="str">
        <f t="shared" si="20"/>
        <v/>
      </c>
      <c r="BF47" s="94" t="str">
        <f t="shared" si="21"/>
        <v/>
      </c>
      <c r="BG47" s="95" t="str">
        <f t="shared" si="22"/>
        <v/>
      </c>
      <c r="BH47" s="96" t="str">
        <f t="shared" si="23"/>
        <v/>
      </c>
      <c r="BI47" s="96" t="str">
        <f t="shared" si="24"/>
        <v/>
      </c>
      <c r="BJ47" s="96" t="str">
        <f t="shared" si="25"/>
        <v/>
      </c>
      <c r="BK47" s="96" t="str">
        <f t="shared" si="26"/>
        <v/>
      </c>
      <c r="BL47" s="96" t="str">
        <f t="shared" si="27"/>
        <v/>
      </c>
      <c r="BM47" s="96" t="str">
        <f t="shared" si="28"/>
        <v/>
      </c>
      <c r="BN47" s="96" t="str">
        <f t="shared" si="29"/>
        <v/>
      </c>
      <c r="BO47" s="77">
        <f t="shared" si="30"/>
        <v>0</v>
      </c>
      <c r="BP47" s="78">
        <f t="shared" si="31"/>
        <v>0</v>
      </c>
      <c r="BQ47" s="79">
        <f t="shared" ca="1" si="50"/>
        <v>0</v>
      </c>
      <c r="BR47" s="78">
        <f t="shared" si="32"/>
        <v>0</v>
      </c>
      <c r="BS47" s="78">
        <f t="shared" si="33"/>
        <v>0</v>
      </c>
      <c r="BT47" s="80">
        <f t="shared" si="51"/>
        <v>0</v>
      </c>
      <c r="BU47" s="78">
        <f t="shared" si="34"/>
        <v>0</v>
      </c>
      <c r="BV47" s="78">
        <f t="shared" si="35"/>
        <v>0</v>
      </c>
      <c r="BW47" s="97">
        <f t="shared" si="36"/>
        <v>0</v>
      </c>
      <c r="BX47" s="111"/>
      <c r="BY47" s="111"/>
      <c r="BZ47" s="111"/>
      <c r="CA47" s="111"/>
      <c r="CC47" s="129">
        <f t="shared" si="40"/>
        <v>0</v>
      </c>
      <c r="CD47" s="130">
        <f t="shared" si="41"/>
        <v>1</v>
      </c>
      <c r="CE47" s="130">
        <f t="shared" si="39"/>
        <v>0</v>
      </c>
      <c r="CF47" s="131">
        <f t="shared" si="42"/>
        <v>0</v>
      </c>
      <c r="CG47" s="130" t="str">
        <f t="shared" si="43"/>
        <v>-</v>
      </c>
      <c r="CH47" s="130" t="str">
        <f t="shared" si="44"/>
        <v>-</v>
      </c>
      <c r="CI47" s="130">
        <f t="shared" si="45"/>
        <v>0</v>
      </c>
    </row>
    <row r="48" spans="1:87" ht="12.6" customHeight="1" x14ac:dyDescent="0.25">
      <c r="A48" s="109"/>
      <c r="B48" s="81"/>
      <c r="C48" s="110" t="str">
        <f t="shared" si="46"/>
        <v/>
      </c>
      <c r="D48" s="73" t="str">
        <f t="shared" si="47"/>
        <v/>
      </c>
      <c r="E48" s="98" t="str">
        <f t="shared" si="12"/>
        <v/>
      </c>
      <c r="F48" s="74" t="str">
        <f t="shared" si="48"/>
        <v/>
      </c>
      <c r="G48" s="81"/>
      <c r="H48" s="82"/>
      <c r="I48" s="18"/>
      <c r="J48" s="83"/>
      <c r="K48" s="84"/>
      <c r="L48" s="32"/>
      <c r="M48" s="32"/>
      <c r="N48" s="85"/>
      <c r="O48" s="86"/>
      <c r="P48" s="86"/>
      <c r="Q48" s="86"/>
      <c r="R48" s="86"/>
      <c r="S48" s="86"/>
      <c r="T48" s="87"/>
      <c r="U48" s="88"/>
      <c r="V48" s="86"/>
      <c r="W48" s="86"/>
      <c r="X48" s="86"/>
      <c r="Y48" s="86"/>
      <c r="Z48" s="86"/>
      <c r="AA48" s="89"/>
      <c r="AB48" s="32"/>
      <c r="AC48" s="61"/>
      <c r="AD48" s="32"/>
      <c r="AE48" s="61"/>
      <c r="AF48" s="69"/>
      <c r="AG48" s="62"/>
      <c r="AH48" s="3"/>
      <c r="AI48" s="4"/>
      <c r="AJ48" s="5"/>
      <c r="AK48" s="5"/>
      <c r="AL48" s="22"/>
      <c r="AM48" s="22"/>
      <c r="AN48" s="16"/>
      <c r="AO48" s="2"/>
      <c r="AP48" s="60"/>
      <c r="AQ48" s="59"/>
      <c r="AR48" s="63"/>
      <c r="AS48" s="123"/>
      <c r="AT48" s="124"/>
      <c r="AU48" s="125"/>
      <c r="AV48" s="126"/>
      <c r="AW48" s="75" t="str">
        <f t="shared" si="49"/>
        <v>-</v>
      </c>
      <c r="AX48" s="92" t="str">
        <f t="shared" si="13"/>
        <v/>
      </c>
      <c r="AY48" s="76" t="str">
        <f t="shared" si="14"/>
        <v/>
      </c>
      <c r="AZ48" s="72" t="str">
        <f t="shared" si="15"/>
        <v/>
      </c>
      <c r="BA48" s="93" t="str">
        <f t="shared" si="16"/>
        <v/>
      </c>
      <c r="BB48" s="94" t="str">
        <f t="shared" si="17"/>
        <v/>
      </c>
      <c r="BC48" s="94" t="str">
        <f t="shared" si="18"/>
        <v/>
      </c>
      <c r="BD48" s="94" t="str">
        <f t="shared" si="19"/>
        <v/>
      </c>
      <c r="BE48" s="94" t="str">
        <f t="shared" si="20"/>
        <v/>
      </c>
      <c r="BF48" s="94" t="str">
        <f t="shared" si="21"/>
        <v/>
      </c>
      <c r="BG48" s="95" t="str">
        <f t="shared" si="22"/>
        <v/>
      </c>
      <c r="BH48" s="96" t="str">
        <f t="shared" si="23"/>
        <v/>
      </c>
      <c r="BI48" s="96" t="str">
        <f t="shared" si="24"/>
        <v/>
      </c>
      <c r="BJ48" s="96" t="str">
        <f t="shared" si="25"/>
        <v/>
      </c>
      <c r="BK48" s="96" t="str">
        <f t="shared" si="26"/>
        <v/>
      </c>
      <c r="BL48" s="96" t="str">
        <f t="shared" si="27"/>
        <v/>
      </c>
      <c r="BM48" s="96" t="str">
        <f t="shared" si="28"/>
        <v/>
      </c>
      <c r="BN48" s="96" t="str">
        <f t="shared" si="29"/>
        <v/>
      </c>
      <c r="BO48" s="77">
        <f t="shared" si="30"/>
        <v>0</v>
      </c>
      <c r="BP48" s="78">
        <f t="shared" si="31"/>
        <v>0</v>
      </c>
      <c r="BQ48" s="79">
        <f t="shared" ca="1" si="50"/>
        <v>0</v>
      </c>
      <c r="BR48" s="78">
        <f t="shared" si="32"/>
        <v>0</v>
      </c>
      <c r="BS48" s="78">
        <f t="shared" si="33"/>
        <v>0</v>
      </c>
      <c r="BT48" s="80">
        <f t="shared" si="51"/>
        <v>0</v>
      </c>
      <c r="BU48" s="78">
        <f t="shared" si="34"/>
        <v>0</v>
      </c>
      <c r="BV48" s="78">
        <f t="shared" si="35"/>
        <v>0</v>
      </c>
      <c r="BW48" s="97">
        <f t="shared" si="36"/>
        <v>0</v>
      </c>
      <c r="BX48" s="111"/>
      <c r="BY48" s="111"/>
      <c r="BZ48" s="111"/>
      <c r="CA48" s="111"/>
      <c r="CC48" s="129">
        <f t="shared" si="40"/>
        <v>0</v>
      </c>
      <c r="CD48" s="130">
        <f t="shared" si="41"/>
        <v>1</v>
      </c>
      <c r="CE48" s="130">
        <f t="shared" si="39"/>
        <v>0</v>
      </c>
      <c r="CF48" s="131">
        <f t="shared" si="42"/>
        <v>0</v>
      </c>
      <c r="CG48" s="130" t="str">
        <f t="shared" si="43"/>
        <v>-</v>
      </c>
      <c r="CH48" s="130" t="str">
        <f t="shared" si="44"/>
        <v>-</v>
      </c>
      <c r="CI48" s="130">
        <f t="shared" si="45"/>
        <v>0</v>
      </c>
    </row>
    <row r="49" spans="1:87" ht="12.6" customHeight="1" x14ac:dyDescent="0.25">
      <c r="A49" s="109"/>
      <c r="B49" s="81"/>
      <c r="C49" s="110" t="str">
        <f t="shared" si="46"/>
        <v/>
      </c>
      <c r="D49" s="73" t="str">
        <f t="shared" si="47"/>
        <v/>
      </c>
      <c r="E49" s="98" t="str">
        <f t="shared" si="12"/>
        <v/>
      </c>
      <c r="F49" s="74" t="str">
        <f t="shared" si="48"/>
        <v/>
      </c>
      <c r="G49" s="81"/>
      <c r="H49" s="82"/>
      <c r="I49" s="18"/>
      <c r="J49" s="83"/>
      <c r="K49" s="84"/>
      <c r="L49" s="32"/>
      <c r="M49" s="32"/>
      <c r="N49" s="85"/>
      <c r="O49" s="86"/>
      <c r="P49" s="86"/>
      <c r="Q49" s="86"/>
      <c r="R49" s="86"/>
      <c r="S49" s="86"/>
      <c r="T49" s="87"/>
      <c r="U49" s="88"/>
      <c r="V49" s="86"/>
      <c r="W49" s="86"/>
      <c r="X49" s="86"/>
      <c r="Y49" s="86"/>
      <c r="Z49" s="86"/>
      <c r="AA49" s="89"/>
      <c r="AB49" s="32"/>
      <c r="AC49" s="61"/>
      <c r="AD49" s="32"/>
      <c r="AE49" s="61"/>
      <c r="AF49" s="69"/>
      <c r="AG49" s="62"/>
      <c r="AH49" s="3"/>
      <c r="AI49" s="4"/>
      <c r="AJ49" s="5"/>
      <c r="AK49" s="5"/>
      <c r="AL49" s="22"/>
      <c r="AM49" s="22"/>
      <c r="AN49" s="16"/>
      <c r="AO49" s="2"/>
      <c r="AP49" s="60"/>
      <c r="AQ49" s="59"/>
      <c r="AR49" s="63"/>
      <c r="AS49" s="123"/>
      <c r="AT49" s="124"/>
      <c r="AU49" s="125"/>
      <c r="AV49" s="126"/>
      <c r="AW49" s="75" t="str">
        <f t="shared" si="49"/>
        <v>-</v>
      </c>
      <c r="AX49" s="92" t="str">
        <f t="shared" si="13"/>
        <v/>
      </c>
      <c r="AY49" s="76" t="str">
        <f t="shared" si="14"/>
        <v/>
      </c>
      <c r="AZ49" s="72" t="str">
        <f t="shared" si="15"/>
        <v/>
      </c>
      <c r="BA49" s="93" t="str">
        <f t="shared" si="16"/>
        <v/>
      </c>
      <c r="BB49" s="94" t="str">
        <f t="shared" si="17"/>
        <v/>
      </c>
      <c r="BC49" s="94" t="str">
        <f t="shared" si="18"/>
        <v/>
      </c>
      <c r="BD49" s="94" t="str">
        <f t="shared" si="19"/>
        <v/>
      </c>
      <c r="BE49" s="94" t="str">
        <f t="shared" si="20"/>
        <v/>
      </c>
      <c r="BF49" s="94" t="str">
        <f t="shared" si="21"/>
        <v/>
      </c>
      <c r="BG49" s="95" t="str">
        <f t="shared" si="22"/>
        <v/>
      </c>
      <c r="BH49" s="96" t="str">
        <f t="shared" si="23"/>
        <v/>
      </c>
      <c r="BI49" s="96" t="str">
        <f t="shared" si="24"/>
        <v/>
      </c>
      <c r="BJ49" s="96" t="str">
        <f t="shared" si="25"/>
        <v/>
      </c>
      <c r="BK49" s="96" t="str">
        <f t="shared" si="26"/>
        <v/>
      </c>
      <c r="BL49" s="96" t="str">
        <f t="shared" si="27"/>
        <v/>
      </c>
      <c r="BM49" s="96" t="str">
        <f t="shared" si="28"/>
        <v/>
      </c>
      <c r="BN49" s="96" t="str">
        <f t="shared" si="29"/>
        <v/>
      </c>
      <c r="BO49" s="77">
        <f t="shared" si="30"/>
        <v>0</v>
      </c>
      <c r="BP49" s="78">
        <f t="shared" si="31"/>
        <v>0</v>
      </c>
      <c r="BQ49" s="79">
        <f t="shared" ca="1" si="50"/>
        <v>0</v>
      </c>
      <c r="BR49" s="78">
        <f t="shared" si="32"/>
        <v>0</v>
      </c>
      <c r="BS49" s="78">
        <f t="shared" si="33"/>
        <v>0</v>
      </c>
      <c r="BT49" s="80">
        <f t="shared" si="51"/>
        <v>0</v>
      </c>
      <c r="BU49" s="78">
        <f t="shared" si="34"/>
        <v>0</v>
      </c>
      <c r="BV49" s="78">
        <f t="shared" si="35"/>
        <v>0</v>
      </c>
      <c r="BW49" s="97">
        <f t="shared" si="36"/>
        <v>0</v>
      </c>
      <c r="BX49" s="111"/>
      <c r="BY49" s="111"/>
      <c r="BZ49" s="111"/>
      <c r="CA49" s="111"/>
      <c r="CC49" s="129">
        <f t="shared" si="40"/>
        <v>0</v>
      </c>
      <c r="CD49" s="130">
        <f t="shared" si="41"/>
        <v>1</v>
      </c>
      <c r="CE49" s="130">
        <f t="shared" si="39"/>
        <v>0</v>
      </c>
      <c r="CF49" s="131">
        <f t="shared" si="42"/>
        <v>0</v>
      </c>
      <c r="CG49" s="130" t="str">
        <f t="shared" si="43"/>
        <v>-</v>
      </c>
      <c r="CH49" s="130" t="str">
        <f t="shared" si="44"/>
        <v>-</v>
      </c>
      <c r="CI49" s="130">
        <f t="shared" si="45"/>
        <v>0</v>
      </c>
    </row>
    <row r="50" spans="1:87" ht="12.6" customHeight="1" x14ac:dyDescent="0.25">
      <c r="A50" s="109"/>
      <c r="B50" s="81"/>
      <c r="C50" s="110" t="str">
        <f t="shared" si="46"/>
        <v/>
      </c>
      <c r="D50" s="73" t="str">
        <f t="shared" si="47"/>
        <v/>
      </c>
      <c r="E50" s="98" t="str">
        <f t="shared" si="12"/>
        <v/>
      </c>
      <c r="F50" s="74" t="str">
        <f t="shared" si="48"/>
        <v/>
      </c>
      <c r="G50" s="81"/>
      <c r="H50" s="82"/>
      <c r="I50" s="18"/>
      <c r="J50" s="83"/>
      <c r="K50" s="84"/>
      <c r="L50" s="32"/>
      <c r="M50" s="32"/>
      <c r="N50" s="85"/>
      <c r="O50" s="86"/>
      <c r="P50" s="86"/>
      <c r="Q50" s="86"/>
      <c r="R50" s="86"/>
      <c r="S50" s="86"/>
      <c r="T50" s="87"/>
      <c r="U50" s="88"/>
      <c r="V50" s="86"/>
      <c r="W50" s="86"/>
      <c r="X50" s="86"/>
      <c r="Y50" s="86"/>
      <c r="Z50" s="86"/>
      <c r="AA50" s="89"/>
      <c r="AB50" s="32"/>
      <c r="AC50" s="61"/>
      <c r="AD50" s="32"/>
      <c r="AE50" s="61"/>
      <c r="AF50" s="69"/>
      <c r="AG50" s="62"/>
      <c r="AH50" s="3"/>
      <c r="AI50" s="4"/>
      <c r="AJ50" s="5"/>
      <c r="AK50" s="5"/>
      <c r="AL50" s="22"/>
      <c r="AM50" s="22"/>
      <c r="AN50" s="16"/>
      <c r="AO50" s="2"/>
      <c r="AP50" s="60"/>
      <c r="AQ50" s="59"/>
      <c r="AR50" s="63"/>
      <c r="AS50" s="123"/>
      <c r="AT50" s="124"/>
      <c r="AU50" s="125"/>
      <c r="AV50" s="126"/>
      <c r="AW50" s="75" t="str">
        <f t="shared" si="49"/>
        <v>-</v>
      </c>
      <c r="AX50" s="92" t="str">
        <f t="shared" si="13"/>
        <v/>
      </c>
      <c r="AY50" s="76" t="str">
        <f t="shared" si="14"/>
        <v/>
      </c>
      <c r="AZ50" s="72" t="str">
        <f t="shared" si="15"/>
        <v/>
      </c>
      <c r="BA50" s="93" t="str">
        <f t="shared" si="16"/>
        <v/>
      </c>
      <c r="BB50" s="94" t="str">
        <f t="shared" si="17"/>
        <v/>
      </c>
      <c r="BC50" s="94" t="str">
        <f t="shared" si="18"/>
        <v/>
      </c>
      <c r="BD50" s="94" t="str">
        <f t="shared" si="19"/>
        <v/>
      </c>
      <c r="BE50" s="94" t="str">
        <f t="shared" si="20"/>
        <v/>
      </c>
      <c r="BF50" s="94" t="str">
        <f t="shared" si="21"/>
        <v/>
      </c>
      <c r="BG50" s="95" t="str">
        <f t="shared" si="22"/>
        <v/>
      </c>
      <c r="BH50" s="96" t="str">
        <f t="shared" si="23"/>
        <v/>
      </c>
      <c r="BI50" s="96" t="str">
        <f t="shared" si="24"/>
        <v/>
      </c>
      <c r="BJ50" s="96" t="str">
        <f t="shared" si="25"/>
        <v/>
      </c>
      <c r="BK50" s="96" t="str">
        <f t="shared" si="26"/>
        <v/>
      </c>
      <c r="BL50" s="96" t="str">
        <f t="shared" si="27"/>
        <v/>
      </c>
      <c r="BM50" s="96" t="str">
        <f t="shared" si="28"/>
        <v/>
      </c>
      <c r="BN50" s="96" t="str">
        <f t="shared" si="29"/>
        <v/>
      </c>
      <c r="BO50" s="77">
        <f t="shared" si="30"/>
        <v>0</v>
      </c>
      <c r="BP50" s="78">
        <f t="shared" si="31"/>
        <v>0</v>
      </c>
      <c r="BQ50" s="79">
        <f t="shared" ca="1" si="50"/>
        <v>0</v>
      </c>
      <c r="BR50" s="78">
        <f t="shared" si="32"/>
        <v>0</v>
      </c>
      <c r="BS50" s="78">
        <f t="shared" si="33"/>
        <v>0</v>
      </c>
      <c r="BT50" s="80">
        <f t="shared" si="51"/>
        <v>0</v>
      </c>
      <c r="BU50" s="78">
        <f t="shared" si="34"/>
        <v>0</v>
      </c>
      <c r="BV50" s="78">
        <f t="shared" si="35"/>
        <v>0</v>
      </c>
      <c r="BW50" s="97">
        <f t="shared" si="36"/>
        <v>0</v>
      </c>
      <c r="BX50" s="111"/>
      <c r="BY50" s="111"/>
      <c r="BZ50" s="111"/>
      <c r="CA50" s="111"/>
      <c r="CC50" s="129">
        <f t="shared" si="40"/>
        <v>0</v>
      </c>
      <c r="CD50" s="130">
        <f t="shared" si="41"/>
        <v>1</v>
      </c>
      <c r="CE50" s="130">
        <f t="shared" si="39"/>
        <v>0</v>
      </c>
      <c r="CF50" s="131">
        <f t="shared" si="42"/>
        <v>0</v>
      </c>
      <c r="CG50" s="130" t="str">
        <f t="shared" si="43"/>
        <v>-</v>
      </c>
      <c r="CH50" s="130" t="str">
        <f t="shared" si="44"/>
        <v>-</v>
      </c>
      <c r="CI50" s="130">
        <f t="shared" si="45"/>
        <v>0</v>
      </c>
    </row>
    <row r="51" spans="1:87" ht="12.6" customHeight="1" x14ac:dyDescent="0.25">
      <c r="A51" s="109"/>
      <c r="B51" s="81"/>
      <c r="C51" s="110" t="str">
        <f t="shared" si="46"/>
        <v/>
      </c>
      <c r="D51" s="73" t="str">
        <f t="shared" si="47"/>
        <v/>
      </c>
      <c r="E51" s="98" t="str">
        <f t="shared" si="12"/>
        <v/>
      </c>
      <c r="F51" s="74" t="str">
        <f t="shared" si="48"/>
        <v/>
      </c>
      <c r="G51" s="81"/>
      <c r="H51" s="82"/>
      <c r="I51" s="18"/>
      <c r="J51" s="83"/>
      <c r="K51" s="84"/>
      <c r="L51" s="32"/>
      <c r="M51" s="32"/>
      <c r="N51" s="85"/>
      <c r="O51" s="86"/>
      <c r="P51" s="86"/>
      <c r="Q51" s="86"/>
      <c r="R51" s="86"/>
      <c r="S51" s="86"/>
      <c r="T51" s="87"/>
      <c r="U51" s="88"/>
      <c r="V51" s="86"/>
      <c r="W51" s="86"/>
      <c r="X51" s="86"/>
      <c r="Y51" s="86"/>
      <c r="Z51" s="86"/>
      <c r="AA51" s="89"/>
      <c r="AB51" s="32"/>
      <c r="AC51" s="61"/>
      <c r="AD51" s="32"/>
      <c r="AE51" s="61"/>
      <c r="AF51" s="69"/>
      <c r="AG51" s="62"/>
      <c r="AH51" s="3"/>
      <c r="AI51" s="4"/>
      <c r="AJ51" s="5"/>
      <c r="AK51" s="5"/>
      <c r="AL51" s="22"/>
      <c r="AM51" s="22"/>
      <c r="AN51" s="16"/>
      <c r="AO51" s="2"/>
      <c r="AP51" s="60"/>
      <c r="AQ51" s="59"/>
      <c r="AR51" s="63"/>
      <c r="AS51" s="123"/>
      <c r="AT51" s="124"/>
      <c r="AU51" s="125"/>
      <c r="AV51" s="126"/>
      <c r="AW51" s="75" t="str">
        <f t="shared" si="49"/>
        <v>-</v>
      </c>
      <c r="AX51" s="92" t="str">
        <f t="shared" si="13"/>
        <v/>
      </c>
      <c r="AY51" s="76" t="str">
        <f t="shared" si="14"/>
        <v/>
      </c>
      <c r="AZ51" s="72" t="str">
        <f t="shared" si="15"/>
        <v/>
      </c>
      <c r="BA51" s="93" t="str">
        <f t="shared" si="16"/>
        <v/>
      </c>
      <c r="BB51" s="94" t="str">
        <f t="shared" si="17"/>
        <v/>
      </c>
      <c r="BC51" s="94" t="str">
        <f t="shared" si="18"/>
        <v/>
      </c>
      <c r="BD51" s="94" t="str">
        <f t="shared" si="19"/>
        <v/>
      </c>
      <c r="BE51" s="94" t="str">
        <f t="shared" si="20"/>
        <v/>
      </c>
      <c r="BF51" s="94" t="str">
        <f t="shared" si="21"/>
        <v/>
      </c>
      <c r="BG51" s="95" t="str">
        <f t="shared" si="22"/>
        <v/>
      </c>
      <c r="BH51" s="96" t="str">
        <f t="shared" si="23"/>
        <v/>
      </c>
      <c r="BI51" s="96" t="str">
        <f t="shared" si="24"/>
        <v/>
      </c>
      <c r="BJ51" s="96" t="str">
        <f t="shared" si="25"/>
        <v/>
      </c>
      <c r="BK51" s="96" t="str">
        <f t="shared" si="26"/>
        <v/>
      </c>
      <c r="BL51" s="96" t="str">
        <f t="shared" si="27"/>
        <v/>
      </c>
      <c r="BM51" s="96" t="str">
        <f t="shared" si="28"/>
        <v/>
      </c>
      <c r="BN51" s="96" t="str">
        <f t="shared" si="29"/>
        <v/>
      </c>
      <c r="BO51" s="77">
        <f t="shared" si="30"/>
        <v>0</v>
      </c>
      <c r="BP51" s="78">
        <f t="shared" si="31"/>
        <v>0</v>
      </c>
      <c r="BQ51" s="79">
        <f t="shared" ca="1" si="50"/>
        <v>0</v>
      </c>
      <c r="BR51" s="78">
        <f t="shared" si="32"/>
        <v>0</v>
      </c>
      <c r="BS51" s="78">
        <f t="shared" si="33"/>
        <v>0</v>
      </c>
      <c r="BT51" s="80">
        <f t="shared" si="51"/>
        <v>0</v>
      </c>
      <c r="BU51" s="78">
        <f t="shared" si="34"/>
        <v>0</v>
      </c>
      <c r="BV51" s="78">
        <f t="shared" si="35"/>
        <v>0</v>
      </c>
      <c r="BW51" s="97">
        <f t="shared" si="36"/>
        <v>0</v>
      </c>
      <c r="BX51" s="111"/>
      <c r="BY51" s="111"/>
      <c r="BZ51" s="111"/>
      <c r="CA51" s="111"/>
      <c r="CC51" s="129">
        <f t="shared" si="40"/>
        <v>0</v>
      </c>
      <c r="CD51" s="130">
        <f t="shared" si="41"/>
        <v>1</v>
      </c>
      <c r="CE51" s="130">
        <f t="shared" si="39"/>
        <v>0</v>
      </c>
      <c r="CF51" s="131">
        <f t="shared" si="42"/>
        <v>0</v>
      </c>
      <c r="CG51" s="130" t="str">
        <f t="shared" si="43"/>
        <v>-</v>
      </c>
      <c r="CH51" s="130" t="str">
        <f t="shared" si="44"/>
        <v>-</v>
      </c>
      <c r="CI51" s="130">
        <f t="shared" si="45"/>
        <v>0</v>
      </c>
    </row>
    <row r="52" spans="1:87" ht="12.6" customHeight="1" x14ac:dyDescent="0.25">
      <c r="A52" s="109"/>
      <c r="B52" s="81"/>
      <c r="C52" s="110" t="str">
        <f t="shared" si="46"/>
        <v/>
      </c>
      <c r="D52" s="73" t="str">
        <f t="shared" si="47"/>
        <v/>
      </c>
      <c r="E52" s="98" t="str">
        <f t="shared" si="12"/>
        <v/>
      </c>
      <c r="F52" s="74" t="str">
        <f t="shared" si="48"/>
        <v/>
      </c>
      <c r="G52" s="81"/>
      <c r="H52" s="82"/>
      <c r="I52" s="18"/>
      <c r="J52" s="83"/>
      <c r="K52" s="84"/>
      <c r="L52" s="32"/>
      <c r="M52" s="32"/>
      <c r="N52" s="85"/>
      <c r="O52" s="86"/>
      <c r="P52" s="86"/>
      <c r="Q52" s="86"/>
      <c r="R52" s="86"/>
      <c r="S52" s="86"/>
      <c r="T52" s="87"/>
      <c r="U52" s="88"/>
      <c r="V52" s="86"/>
      <c r="W52" s="86"/>
      <c r="X52" s="86"/>
      <c r="Y52" s="86"/>
      <c r="Z52" s="86"/>
      <c r="AA52" s="89"/>
      <c r="AB52" s="32"/>
      <c r="AC52" s="61"/>
      <c r="AD52" s="32"/>
      <c r="AE52" s="61"/>
      <c r="AF52" s="69"/>
      <c r="AG52" s="62"/>
      <c r="AH52" s="3"/>
      <c r="AI52" s="4"/>
      <c r="AJ52" s="5"/>
      <c r="AK52" s="5"/>
      <c r="AL52" s="22"/>
      <c r="AM52" s="22"/>
      <c r="AN52" s="16"/>
      <c r="AO52" s="2"/>
      <c r="AP52" s="60"/>
      <c r="AQ52" s="59"/>
      <c r="AR52" s="63"/>
      <c r="AS52" s="123"/>
      <c r="AT52" s="124"/>
      <c r="AU52" s="125"/>
      <c r="AV52" s="126"/>
      <c r="AW52" s="75" t="str">
        <f t="shared" si="49"/>
        <v>-</v>
      </c>
      <c r="AX52" s="92" t="str">
        <f t="shared" si="13"/>
        <v/>
      </c>
      <c r="AY52" s="76" t="str">
        <f t="shared" si="14"/>
        <v/>
      </c>
      <c r="AZ52" s="72" t="str">
        <f t="shared" si="15"/>
        <v/>
      </c>
      <c r="BA52" s="93" t="str">
        <f t="shared" si="16"/>
        <v/>
      </c>
      <c r="BB52" s="94" t="str">
        <f t="shared" si="17"/>
        <v/>
      </c>
      <c r="BC52" s="94" t="str">
        <f t="shared" si="18"/>
        <v/>
      </c>
      <c r="BD52" s="94" t="str">
        <f t="shared" si="19"/>
        <v/>
      </c>
      <c r="BE52" s="94" t="str">
        <f t="shared" si="20"/>
        <v/>
      </c>
      <c r="BF52" s="94" t="str">
        <f t="shared" si="21"/>
        <v/>
      </c>
      <c r="BG52" s="95" t="str">
        <f t="shared" si="22"/>
        <v/>
      </c>
      <c r="BH52" s="96" t="str">
        <f t="shared" si="23"/>
        <v/>
      </c>
      <c r="BI52" s="96" t="str">
        <f t="shared" si="24"/>
        <v/>
      </c>
      <c r="BJ52" s="96" t="str">
        <f t="shared" si="25"/>
        <v/>
      </c>
      <c r="BK52" s="96" t="str">
        <f t="shared" si="26"/>
        <v/>
      </c>
      <c r="BL52" s="96" t="str">
        <f t="shared" si="27"/>
        <v/>
      </c>
      <c r="BM52" s="96" t="str">
        <f t="shared" si="28"/>
        <v/>
      </c>
      <c r="BN52" s="96" t="str">
        <f t="shared" si="29"/>
        <v/>
      </c>
      <c r="BO52" s="77">
        <f t="shared" si="30"/>
        <v>0</v>
      </c>
      <c r="BP52" s="78">
        <f t="shared" si="31"/>
        <v>0</v>
      </c>
      <c r="BQ52" s="79">
        <f t="shared" ca="1" si="50"/>
        <v>0</v>
      </c>
      <c r="BR52" s="78">
        <f t="shared" si="32"/>
        <v>0</v>
      </c>
      <c r="BS52" s="78">
        <f t="shared" si="33"/>
        <v>0</v>
      </c>
      <c r="BT52" s="80">
        <f t="shared" si="51"/>
        <v>0</v>
      </c>
      <c r="BU52" s="78">
        <f t="shared" si="34"/>
        <v>0</v>
      </c>
      <c r="BV52" s="78">
        <f t="shared" si="35"/>
        <v>0</v>
      </c>
      <c r="BW52" s="97">
        <f t="shared" si="36"/>
        <v>0</v>
      </c>
      <c r="BX52" s="111"/>
      <c r="BY52" s="111"/>
      <c r="BZ52" s="111"/>
      <c r="CA52" s="111"/>
      <c r="CC52" s="129">
        <f t="shared" si="40"/>
        <v>0</v>
      </c>
      <c r="CD52" s="130">
        <f t="shared" si="41"/>
        <v>1</v>
      </c>
      <c r="CE52" s="130">
        <f t="shared" si="39"/>
        <v>0</v>
      </c>
      <c r="CF52" s="131">
        <f t="shared" si="42"/>
        <v>0</v>
      </c>
      <c r="CG52" s="130" t="str">
        <f t="shared" si="43"/>
        <v>-</v>
      </c>
      <c r="CH52" s="130" t="str">
        <f t="shared" si="44"/>
        <v>-</v>
      </c>
      <c r="CI52" s="130">
        <f t="shared" si="45"/>
        <v>0</v>
      </c>
    </row>
    <row r="53" spans="1:87" ht="12.6" customHeight="1" x14ac:dyDescent="0.25">
      <c r="A53" s="109"/>
      <c r="B53" s="81"/>
      <c r="C53" s="110" t="str">
        <f t="shared" si="46"/>
        <v/>
      </c>
      <c r="D53" s="73" t="str">
        <f t="shared" si="47"/>
        <v/>
      </c>
      <c r="E53" s="98" t="str">
        <f t="shared" si="12"/>
        <v/>
      </c>
      <c r="F53" s="74" t="str">
        <f t="shared" si="48"/>
        <v/>
      </c>
      <c r="G53" s="81"/>
      <c r="H53" s="82"/>
      <c r="I53" s="18"/>
      <c r="J53" s="83"/>
      <c r="K53" s="84"/>
      <c r="L53" s="32"/>
      <c r="M53" s="32"/>
      <c r="N53" s="85"/>
      <c r="O53" s="86"/>
      <c r="P53" s="86"/>
      <c r="Q53" s="86"/>
      <c r="R53" s="86"/>
      <c r="S53" s="86"/>
      <c r="T53" s="87"/>
      <c r="U53" s="88"/>
      <c r="V53" s="86"/>
      <c r="W53" s="86"/>
      <c r="X53" s="86"/>
      <c r="Y53" s="86"/>
      <c r="Z53" s="86"/>
      <c r="AA53" s="89"/>
      <c r="AB53" s="32"/>
      <c r="AC53" s="61"/>
      <c r="AD53" s="32"/>
      <c r="AE53" s="61"/>
      <c r="AF53" s="69"/>
      <c r="AG53" s="62"/>
      <c r="AH53" s="3"/>
      <c r="AI53" s="4"/>
      <c r="AJ53" s="5"/>
      <c r="AK53" s="5"/>
      <c r="AL53" s="22"/>
      <c r="AM53" s="22"/>
      <c r="AN53" s="16"/>
      <c r="AO53" s="2"/>
      <c r="AP53" s="60"/>
      <c r="AQ53" s="59"/>
      <c r="AR53" s="63"/>
      <c r="AS53" s="123"/>
      <c r="AT53" s="124"/>
      <c r="AU53" s="125"/>
      <c r="AV53" s="126"/>
      <c r="AW53" s="75" t="str">
        <f t="shared" si="49"/>
        <v>-</v>
      </c>
      <c r="AX53" s="92" t="str">
        <f t="shared" si="13"/>
        <v/>
      </c>
      <c r="AY53" s="76" t="str">
        <f t="shared" si="14"/>
        <v/>
      </c>
      <c r="AZ53" s="72" t="str">
        <f t="shared" si="15"/>
        <v/>
      </c>
      <c r="BA53" s="93" t="str">
        <f t="shared" si="16"/>
        <v/>
      </c>
      <c r="BB53" s="94" t="str">
        <f t="shared" si="17"/>
        <v/>
      </c>
      <c r="BC53" s="94" t="str">
        <f t="shared" si="18"/>
        <v/>
      </c>
      <c r="BD53" s="94" t="str">
        <f t="shared" si="19"/>
        <v/>
      </c>
      <c r="BE53" s="94" t="str">
        <f t="shared" si="20"/>
        <v/>
      </c>
      <c r="BF53" s="94" t="str">
        <f t="shared" si="21"/>
        <v/>
      </c>
      <c r="BG53" s="95" t="str">
        <f t="shared" si="22"/>
        <v/>
      </c>
      <c r="BH53" s="96" t="str">
        <f t="shared" si="23"/>
        <v/>
      </c>
      <c r="BI53" s="96" t="str">
        <f t="shared" si="24"/>
        <v/>
      </c>
      <c r="BJ53" s="96" t="str">
        <f t="shared" si="25"/>
        <v/>
      </c>
      <c r="BK53" s="96" t="str">
        <f t="shared" si="26"/>
        <v/>
      </c>
      <c r="BL53" s="96" t="str">
        <f t="shared" si="27"/>
        <v/>
      </c>
      <c r="BM53" s="96" t="str">
        <f t="shared" si="28"/>
        <v/>
      </c>
      <c r="BN53" s="96" t="str">
        <f t="shared" si="29"/>
        <v/>
      </c>
      <c r="BO53" s="77">
        <f t="shared" si="30"/>
        <v>0</v>
      </c>
      <c r="BP53" s="78">
        <f t="shared" si="31"/>
        <v>0</v>
      </c>
      <c r="BQ53" s="79">
        <f t="shared" ca="1" si="50"/>
        <v>0</v>
      </c>
      <c r="BR53" s="78">
        <f t="shared" si="32"/>
        <v>0</v>
      </c>
      <c r="BS53" s="78">
        <f t="shared" si="33"/>
        <v>0</v>
      </c>
      <c r="BT53" s="80">
        <f t="shared" si="51"/>
        <v>0</v>
      </c>
      <c r="BU53" s="78">
        <f t="shared" si="34"/>
        <v>0</v>
      </c>
      <c r="BV53" s="78">
        <f t="shared" si="35"/>
        <v>0</v>
      </c>
      <c r="BW53" s="97">
        <f t="shared" si="36"/>
        <v>0</v>
      </c>
      <c r="BX53" s="111"/>
      <c r="BY53" s="111"/>
      <c r="BZ53" s="111"/>
      <c r="CA53" s="111"/>
      <c r="CC53" s="129">
        <f t="shared" si="40"/>
        <v>0</v>
      </c>
      <c r="CD53" s="130">
        <f t="shared" si="41"/>
        <v>1</v>
      </c>
      <c r="CE53" s="130">
        <f t="shared" si="39"/>
        <v>0</v>
      </c>
      <c r="CF53" s="131">
        <f t="shared" si="42"/>
        <v>0</v>
      </c>
      <c r="CG53" s="130" t="str">
        <f t="shared" si="43"/>
        <v>-</v>
      </c>
      <c r="CH53" s="130" t="str">
        <f t="shared" si="44"/>
        <v>-</v>
      </c>
      <c r="CI53" s="130">
        <f t="shared" si="45"/>
        <v>0</v>
      </c>
    </row>
    <row r="54" spans="1:87" ht="12.6" customHeight="1" x14ac:dyDescent="0.25">
      <c r="A54" s="109"/>
      <c r="B54" s="81"/>
      <c r="C54" s="110" t="str">
        <f t="shared" si="46"/>
        <v/>
      </c>
      <c r="D54" s="73" t="str">
        <f t="shared" si="47"/>
        <v/>
      </c>
      <c r="E54" s="98" t="str">
        <f t="shared" si="12"/>
        <v/>
      </c>
      <c r="F54" s="74" t="str">
        <f t="shared" si="48"/>
        <v/>
      </c>
      <c r="G54" s="81"/>
      <c r="H54" s="82"/>
      <c r="I54" s="18"/>
      <c r="J54" s="83"/>
      <c r="K54" s="84"/>
      <c r="L54" s="32"/>
      <c r="M54" s="32"/>
      <c r="N54" s="85"/>
      <c r="O54" s="86"/>
      <c r="P54" s="86"/>
      <c r="Q54" s="86"/>
      <c r="R54" s="86"/>
      <c r="S54" s="86"/>
      <c r="T54" s="87"/>
      <c r="U54" s="88"/>
      <c r="V54" s="86"/>
      <c r="W54" s="86"/>
      <c r="X54" s="86"/>
      <c r="Y54" s="86"/>
      <c r="Z54" s="86"/>
      <c r="AA54" s="89"/>
      <c r="AB54" s="32"/>
      <c r="AC54" s="61"/>
      <c r="AD54" s="32"/>
      <c r="AE54" s="61"/>
      <c r="AF54" s="69"/>
      <c r="AG54" s="62"/>
      <c r="AH54" s="3"/>
      <c r="AI54" s="4"/>
      <c r="AJ54" s="5"/>
      <c r="AK54" s="5"/>
      <c r="AL54" s="22"/>
      <c r="AM54" s="22"/>
      <c r="AN54" s="16"/>
      <c r="AO54" s="2"/>
      <c r="AP54" s="60"/>
      <c r="AQ54" s="59"/>
      <c r="AR54" s="63"/>
      <c r="AS54" s="123"/>
      <c r="AT54" s="124"/>
      <c r="AU54" s="125"/>
      <c r="AV54" s="126"/>
      <c r="AW54" s="75" t="str">
        <f t="shared" si="49"/>
        <v>-</v>
      </c>
      <c r="AX54" s="92" t="str">
        <f t="shared" si="13"/>
        <v/>
      </c>
      <c r="AY54" s="76" t="str">
        <f t="shared" si="14"/>
        <v/>
      </c>
      <c r="AZ54" s="72" t="str">
        <f t="shared" si="15"/>
        <v/>
      </c>
      <c r="BA54" s="93" t="str">
        <f t="shared" si="16"/>
        <v/>
      </c>
      <c r="BB54" s="94" t="str">
        <f t="shared" si="17"/>
        <v/>
      </c>
      <c r="BC54" s="94" t="str">
        <f t="shared" si="18"/>
        <v/>
      </c>
      <c r="BD54" s="94" t="str">
        <f t="shared" si="19"/>
        <v/>
      </c>
      <c r="BE54" s="94" t="str">
        <f t="shared" si="20"/>
        <v/>
      </c>
      <c r="BF54" s="94" t="str">
        <f t="shared" si="21"/>
        <v/>
      </c>
      <c r="BG54" s="95" t="str">
        <f t="shared" si="22"/>
        <v/>
      </c>
      <c r="BH54" s="96" t="str">
        <f t="shared" si="23"/>
        <v/>
      </c>
      <c r="BI54" s="96" t="str">
        <f t="shared" si="24"/>
        <v/>
      </c>
      <c r="BJ54" s="96" t="str">
        <f t="shared" si="25"/>
        <v/>
      </c>
      <c r="BK54" s="96" t="str">
        <f t="shared" si="26"/>
        <v/>
      </c>
      <c r="BL54" s="96" t="str">
        <f t="shared" si="27"/>
        <v/>
      </c>
      <c r="BM54" s="96" t="str">
        <f t="shared" si="28"/>
        <v/>
      </c>
      <c r="BN54" s="96" t="str">
        <f t="shared" si="29"/>
        <v/>
      </c>
      <c r="BO54" s="77">
        <f t="shared" si="30"/>
        <v>0</v>
      </c>
      <c r="BP54" s="78">
        <f t="shared" si="31"/>
        <v>0</v>
      </c>
      <c r="BQ54" s="79">
        <f t="shared" ca="1" si="50"/>
        <v>0</v>
      </c>
      <c r="BR54" s="78">
        <f t="shared" si="32"/>
        <v>0</v>
      </c>
      <c r="BS54" s="78">
        <f t="shared" si="33"/>
        <v>0</v>
      </c>
      <c r="BT54" s="80">
        <f t="shared" si="51"/>
        <v>0</v>
      </c>
      <c r="BU54" s="78">
        <f t="shared" si="34"/>
        <v>0</v>
      </c>
      <c r="BV54" s="78">
        <f t="shared" si="35"/>
        <v>0</v>
      </c>
      <c r="BW54" s="97">
        <f t="shared" si="36"/>
        <v>0</v>
      </c>
      <c r="BX54" s="111"/>
      <c r="BY54" s="111"/>
      <c r="BZ54" s="111"/>
      <c r="CA54" s="111"/>
      <c r="CC54" s="129">
        <f t="shared" si="40"/>
        <v>0</v>
      </c>
      <c r="CD54" s="130">
        <f t="shared" si="41"/>
        <v>1</v>
      </c>
      <c r="CE54" s="130">
        <f t="shared" si="39"/>
        <v>0</v>
      </c>
      <c r="CF54" s="131">
        <f t="shared" si="42"/>
        <v>0</v>
      </c>
      <c r="CG54" s="130" t="str">
        <f t="shared" si="43"/>
        <v>-</v>
      </c>
      <c r="CH54" s="130" t="str">
        <f t="shared" si="44"/>
        <v>-</v>
      </c>
      <c r="CI54" s="130">
        <f t="shared" si="45"/>
        <v>0</v>
      </c>
    </row>
    <row r="55" spans="1:87" ht="12.6" customHeight="1" x14ac:dyDescent="0.25">
      <c r="A55" s="109"/>
      <c r="B55" s="81"/>
      <c r="C55" s="110" t="str">
        <f t="shared" si="46"/>
        <v/>
      </c>
      <c r="D55" s="73" t="str">
        <f t="shared" si="47"/>
        <v/>
      </c>
      <c r="E55" s="98" t="str">
        <f t="shared" si="12"/>
        <v/>
      </c>
      <c r="F55" s="74" t="str">
        <f t="shared" si="48"/>
        <v/>
      </c>
      <c r="G55" s="81"/>
      <c r="H55" s="82"/>
      <c r="I55" s="18"/>
      <c r="J55" s="83"/>
      <c r="K55" s="84"/>
      <c r="L55" s="32"/>
      <c r="M55" s="32"/>
      <c r="N55" s="85"/>
      <c r="O55" s="86"/>
      <c r="P55" s="86"/>
      <c r="Q55" s="86"/>
      <c r="R55" s="86"/>
      <c r="S55" s="86"/>
      <c r="T55" s="87"/>
      <c r="U55" s="88"/>
      <c r="V55" s="86"/>
      <c r="W55" s="86"/>
      <c r="X55" s="86"/>
      <c r="Y55" s="86"/>
      <c r="Z55" s="86"/>
      <c r="AA55" s="89"/>
      <c r="AB55" s="32"/>
      <c r="AC55" s="61"/>
      <c r="AD55" s="32"/>
      <c r="AE55" s="61"/>
      <c r="AF55" s="69"/>
      <c r="AG55" s="62"/>
      <c r="AH55" s="3"/>
      <c r="AI55" s="4"/>
      <c r="AJ55" s="5"/>
      <c r="AK55" s="5"/>
      <c r="AL55" s="22"/>
      <c r="AM55" s="22"/>
      <c r="AN55" s="16"/>
      <c r="AO55" s="2"/>
      <c r="AP55" s="60"/>
      <c r="AQ55" s="59"/>
      <c r="AR55" s="63"/>
      <c r="AS55" s="123"/>
      <c r="AT55" s="124"/>
      <c r="AU55" s="125"/>
      <c r="AV55" s="126"/>
      <c r="AW55" s="75" t="str">
        <f t="shared" si="49"/>
        <v>-</v>
      </c>
      <c r="AX55" s="92" t="str">
        <f t="shared" si="13"/>
        <v/>
      </c>
      <c r="AY55" s="76" t="str">
        <f t="shared" si="14"/>
        <v/>
      </c>
      <c r="AZ55" s="72" t="str">
        <f t="shared" si="15"/>
        <v/>
      </c>
      <c r="BA55" s="93" t="str">
        <f t="shared" si="16"/>
        <v/>
      </c>
      <c r="BB55" s="94" t="str">
        <f t="shared" si="17"/>
        <v/>
      </c>
      <c r="BC55" s="94" t="str">
        <f t="shared" si="18"/>
        <v/>
      </c>
      <c r="BD55" s="94" t="str">
        <f t="shared" si="19"/>
        <v/>
      </c>
      <c r="BE55" s="94" t="str">
        <f t="shared" si="20"/>
        <v/>
      </c>
      <c r="BF55" s="94" t="str">
        <f t="shared" si="21"/>
        <v/>
      </c>
      <c r="BG55" s="95" t="str">
        <f t="shared" si="22"/>
        <v/>
      </c>
      <c r="BH55" s="96" t="str">
        <f t="shared" si="23"/>
        <v/>
      </c>
      <c r="BI55" s="96" t="str">
        <f t="shared" si="24"/>
        <v/>
      </c>
      <c r="BJ55" s="96" t="str">
        <f t="shared" si="25"/>
        <v/>
      </c>
      <c r="BK55" s="96" t="str">
        <f t="shared" si="26"/>
        <v/>
      </c>
      <c r="BL55" s="96" t="str">
        <f t="shared" si="27"/>
        <v/>
      </c>
      <c r="BM55" s="96" t="str">
        <f t="shared" si="28"/>
        <v/>
      </c>
      <c r="BN55" s="96" t="str">
        <f t="shared" si="29"/>
        <v/>
      </c>
      <c r="BO55" s="77">
        <f t="shared" si="30"/>
        <v>0</v>
      </c>
      <c r="BP55" s="78">
        <f t="shared" si="31"/>
        <v>0</v>
      </c>
      <c r="BQ55" s="79">
        <f t="shared" ca="1" si="50"/>
        <v>0</v>
      </c>
      <c r="BR55" s="78">
        <f t="shared" si="32"/>
        <v>0</v>
      </c>
      <c r="BS55" s="78">
        <f t="shared" si="33"/>
        <v>0</v>
      </c>
      <c r="BT55" s="80">
        <f t="shared" si="51"/>
        <v>0</v>
      </c>
      <c r="BU55" s="78">
        <f t="shared" si="34"/>
        <v>0</v>
      </c>
      <c r="BV55" s="78">
        <f t="shared" si="35"/>
        <v>0</v>
      </c>
      <c r="BW55" s="97">
        <f t="shared" si="36"/>
        <v>0</v>
      </c>
      <c r="BX55" s="111"/>
      <c r="BY55" s="111"/>
      <c r="BZ55" s="111"/>
      <c r="CA55" s="111"/>
      <c r="CC55" s="129">
        <f t="shared" si="40"/>
        <v>0</v>
      </c>
      <c r="CD55" s="130">
        <f t="shared" si="41"/>
        <v>1</v>
      </c>
      <c r="CE55" s="130">
        <f t="shared" si="39"/>
        <v>0</v>
      </c>
      <c r="CF55" s="131">
        <f t="shared" si="42"/>
        <v>0</v>
      </c>
      <c r="CG55" s="130" t="str">
        <f t="shared" si="43"/>
        <v>-</v>
      </c>
      <c r="CH55" s="130" t="str">
        <f t="shared" si="44"/>
        <v>-</v>
      </c>
      <c r="CI55" s="130">
        <f t="shared" si="45"/>
        <v>0</v>
      </c>
    </row>
    <row r="56" spans="1:87" ht="12.6" customHeight="1" x14ac:dyDescent="0.25">
      <c r="A56" s="109"/>
      <c r="B56" s="81"/>
      <c r="C56" s="110" t="str">
        <f t="shared" si="46"/>
        <v/>
      </c>
      <c r="D56" s="73" t="str">
        <f t="shared" si="47"/>
        <v/>
      </c>
      <c r="E56" s="98" t="str">
        <f t="shared" si="12"/>
        <v/>
      </c>
      <c r="F56" s="74" t="str">
        <f t="shared" si="48"/>
        <v/>
      </c>
      <c r="G56" s="81"/>
      <c r="H56" s="82"/>
      <c r="I56" s="18"/>
      <c r="J56" s="83"/>
      <c r="K56" s="84"/>
      <c r="L56" s="32"/>
      <c r="M56" s="32"/>
      <c r="N56" s="85"/>
      <c r="O56" s="86"/>
      <c r="P56" s="86"/>
      <c r="Q56" s="86"/>
      <c r="R56" s="86"/>
      <c r="S56" s="86"/>
      <c r="T56" s="87"/>
      <c r="U56" s="88"/>
      <c r="V56" s="86"/>
      <c r="W56" s="86"/>
      <c r="X56" s="86"/>
      <c r="Y56" s="86"/>
      <c r="Z56" s="86"/>
      <c r="AA56" s="89"/>
      <c r="AB56" s="32"/>
      <c r="AC56" s="61"/>
      <c r="AD56" s="32"/>
      <c r="AE56" s="61"/>
      <c r="AF56" s="69"/>
      <c r="AG56" s="62"/>
      <c r="AH56" s="3"/>
      <c r="AI56" s="4"/>
      <c r="AJ56" s="5"/>
      <c r="AK56" s="5"/>
      <c r="AL56" s="22"/>
      <c r="AM56" s="22"/>
      <c r="AN56" s="16"/>
      <c r="AO56" s="2"/>
      <c r="AP56" s="60"/>
      <c r="AQ56" s="59"/>
      <c r="AR56" s="63"/>
      <c r="AS56" s="123"/>
      <c r="AT56" s="124"/>
      <c r="AU56" s="125"/>
      <c r="AV56" s="126"/>
      <c r="AW56" s="75" t="str">
        <f t="shared" si="49"/>
        <v>-</v>
      </c>
      <c r="AX56" s="92" t="str">
        <f t="shared" si="13"/>
        <v/>
      </c>
      <c r="AY56" s="76" t="str">
        <f t="shared" si="14"/>
        <v/>
      </c>
      <c r="AZ56" s="72" t="str">
        <f t="shared" si="15"/>
        <v/>
      </c>
      <c r="BA56" s="93" t="str">
        <f t="shared" si="16"/>
        <v/>
      </c>
      <c r="BB56" s="94" t="str">
        <f t="shared" si="17"/>
        <v/>
      </c>
      <c r="BC56" s="94" t="str">
        <f t="shared" si="18"/>
        <v/>
      </c>
      <c r="BD56" s="94" t="str">
        <f t="shared" si="19"/>
        <v/>
      </c>
      <c r="BE56" s="94" t="str">
        <f t="shared" si="20"/>
        <v/>
      </c>
      <c r="BF56" s="94" t="str">
        <f t="shared" si="21"/>
        <v/>
      </c>
      <c r="BG56" s="95" t="str">
        <f t="shared" si="22"/>
        <v/>
      </c>
      <c r="BH56" s="96" t="str">
        <f t="shared" si="23"/>
        <v/>
      </c>
      <c r="BI56" s="96" t="str">
        <f t="shared" si="24"/>
        <v/>
      </c>
      <c r="BJ56" s="96" t="str">
        <f t="shared" si="25"/>
        <v/>
      </c>
      <c r="BK56" s="96" t="str">
        <f t="shared" si="26"/>
        <v/>
      </c>
      <c r="BL56" s="96" t="str">
        <f t="shared" si="27"/>
        <v/>
      </c>
      <c r="BM56" s="96" t="str">
        <f t="shared" si="28"/>
        <v/>
      </c>
      <c r="BN56" s="96" t="str">
        <f t="shared" si="29"/>
        <v/>
      </c>
      <c r="BO56" s="77">
        <f t="shared" si="30"/>
        <v>0</v>
      </c>
      <c r="BP56" s="78">
        <f t="shared" si="31"/>
        <v>0</v>
      </c>
      <c r="BQ56" s="79">
        <f t="shared" ca="1" si="50"/>
        <v>0</v>
      </c>
      <c r="BR56" s="78">
        <f t="shared" si="32"/>
        <v>0</v>
      </c>
      <c r="BS56" s="78">
        <f t="shared" si="33"/>
        <v>0</v>
      </c>
      <c r="BT56" s="80">
        <f t="shared" si="51"/>
        <v>0</v>
      </c>
      <c r="BU56" s="78">
        <f t="shared" si="34"/>
        <v>0</v>
      </c>
      <c r="BV56" s="78">
        <f t="shared" si="35"/>
        <v>0</v>
      </c>
      <c r="BW56" s="97">
        <f t="shared" si="36"/>
        <v>0</v>
      </c>
      <c r="BX56" s="111"/>
      <c r="BY56" s="111"/>
      <c r="BZ56" s="111"/>
      <c r="CA56" s="111"/>
      <c r="CC56" s="129">
        <f t="shared" si="40"/>
        <v>0</v>
      </c>
      <c r="CD56" s="130">
        <f t="shared" si="41"/>
        <v>1</v>
      </c>
      <c r="CE56" s="130">
        <f t="shared" si="39"/>
        <v>0</v>
      </c>
      <c r="CF56" s="131">
        <f t="shared" si="42"/>
        <v>0</v>
      </c>
      <c r="CG56" s="130" t="str">
        <f t="shared" si="43"/>
        <v>-</v>
      </c>
      <c r="CH56" s="130" t="str">
        <f t="shared" si="44"/>
        <v>-</v>
      </c>
      <c r="CI56" s="130">
        <f t="shared" si="45"/>
        <v>0</v>
      </c>
    </row>
    <row r="57" spans="1:87" ht="12.6" customHeight="1" x14ac:dyDescent="0.25">
      <c r="A57" s="109"/>
      <c r="B57" s="81"/>
      <c r="C57" s="110" t="str">
        <f t="shared" si="46"/>
        <v/>
      </c>
      <c r="D57" s="73" t="str">
        <f t="shared" si="47"/>
        <v/>
      </c>
      <c r="E57" s="98" t="str">
        <f t="shared" si="12"/>
        <v/>
      </c>
      <c r="F57" s="74" t="str">
        <f t="shared" si="48"/>
        <v/>
      </c>
      <c r="G57" s="81"/>
      <c r="H57" s="82"/>
      <c r="I57" s="18"/>
      <c r="J57" s="83"/>
      <c r="K57" s="84"/>
      <c r="L57" s="32"/>
      <c r="M57" s="32"/>
      <c r="N57" s="85"/>
      <c r="O57" s="86"/>
      <c r="P57" s="86"/>
      <c r="Q57" s="86"/>
      <c r="R57" s="86"/>
      <c r="S57" s="86"/>
      <c r="T57" s="87"/>
      <c r="U57" s="88"/>
      <c r="V57" s="86"/>
      <c r="W57" s="86"/>
      <c r="X57" s="86"/>
      <c r="Y57" s="86"/>
      <c r="Z57" s="86"/>
      <c r="AA57" s="89"/>
      <c r="AB57" s="32"/>
      <c r="AC57" s="61"/>
      <c r="AD57" s="32"/>
      <c r="AE57" s="61"/>
      <c r="AF57" s="69"/>
      <c r="AG57" s="62"/>
      <c r="AH57" s="3"/>
      <c r="AI57" s="4"/>
      <c r="AJ57" s="5"/>
      <c r="AK57" s="5"/>
      <c r="AL57" s="22"/>
      <c r="AM57" s="22"/>
      <c r="AN57" s="16"/>
      <c r="AO57" s="2"/>
      <c r="AP57" s="60"/>
      <c r="AQ57" s="59"/>
      <c r="AR57" s="63"/>
      <c r="AS57" s="123"/>
      <c r="AT57" s="124"/>
      <c r="AU57" s="125"/>
      <c r="AV57" s="126"/>
      <c r="AW57" s="75" t="str">
        <f t="shared" si="49"/>
        <v>-</v>
      </c>
      <c r="AX57" s="92" t="str">
        <f t="shared" si="13"/>
        <v/>
      </c>
      <c r="AY57" s="76" t="str">
        <f t="shared" si="14"/>
        <v/>
      </c>
      <c r="AZ57" s="72" t="str">
        <f t="shared" si="15"/>
        <v/>
      </c>
      <c r="BA57" s="93" t="str">
        <f t="shared" si="16"/>
        <v/>
      </c>
      <c r="BB57" s="94" t="str">
        <f t="shared" si="17"/>
        <v/>
      </c>
      <c r="BC57" s="94" t="str">
        <f t="shared" si="18"/>
        <v/>
      </c>
      <c r="BD57" s="94" t="str">
        <f t="shared" si="19"/>
        <v/>
      </c>
      <c r="BE57" s="94" t="str">
        <f t="shared" si="20"/>
        <v/>
      </c>
      <c r="BF57" s="94" t="str">
        <f t="shared" si="21"/>
        <v/>
      </c>
      <c r="BG57" s="95" t="str">
        <f t="shared" si="22"/>
        <v/>
      </c>
      <c r="BH57" s="96" t="str">
        <f t="shared" si="23"/>
        <v/>
      </c>
      <c r="BI57" s="96" t="str">
        <f t="shared" si="24"/>
        <v/>
      </c>
      <c r="BJ57" s="96" t="str">
        <f t="shared" si="25"/>
        <v/>
      </c>
      <c r="BK57" s="96" t="str">
        <f t="shared" si="26"/>
        <v/>
      </c>
      <c r="BL57" s="96" t="str">
        <f t="shared" si="27"/>
        <v/>
      </c>
      <c r="BM57" s="96" t="str">
        <f t="shared" si="28"/>
        <v/>
      </c>
      <c r="BN57" s="96" t="str">
        <f t="shared" si="29"/>
        <v/>
      </c>
      <c r="BO57" s="77">
        <f t="shared" si="30"/>
        <v>0</v>
      </c>
      <c r="BP57" s="78">
        <f t="shared" si="31"/>
        <v>0</v>
      </c>
      <c r="BQ57" s="79">
        <f t="shared" ca="1" si="50"/>
        <v>0</v>
      </c>
      <c r="BR57" s="78">
        <f t="shared" si="32"/>
        <v>0</v>
      </c>
      <c r="BS57" s="78">
        <f t="shared" si="33"/>
        <v>0</v>
      </c>
      <c r="BT57" s="80">
        <f t="shared" si="51"/>
        <v>0</v>
      </c>
      <c r="BU57" s="78">
        <f t="shared" si="34"/>
        <v>0</v>
      </c>
      <c r="BV57" s="78">
        <f t="shared" si="35"/>
        <v>0</v>
      </c>
      <c r="BW57" s="97">
        <f t="shared" si="36"/>
        <v>0</v>
      </c>
      <c r="BX57" s="111"/>
      <c r="BY57" s="111"/>
      <c r="BZ57" s="111"/>
      <c r="CA57" s="111"/>
      <c r="CC57" s="129">
        <f t="shared" si="40"/>
        <v>0</v>
      </c>
      <c r="CD57" s="130">
        <f t="shared" si="41"/>
        <v>1</v>
      </c>
      <c r="CE57" s="130">
        <f t="shared" si="39"/>
        <v>0</v>
      </c>
      <c r="CF57" s="131">
        <f t="shared" si="42"/>
        <v>0</v>
      </c>
      <c r="CG57" s="130" t="str">
        <f t="shared" si="43"/>
        <v>-</v>
      </c>
      <c r="CH57" s="130" t="str">
        <f t="shared" si="44"/>
        <v>-</v>
      </c>
      <c r="CI57" s="130">
        <f t="shared" si="45"/>
        <v>0</v>
      </c>
    </row>
    <row r="58" spans="1:87" ht="12.6" customHeight="1" x14ac:dyDescent="0.25">
      <c r="A58" s="109"/>
      <c r="B58" s="81"/>
      <c r="C58" s="110" t="str">
        <f t="shared" si="46"/>
        <v/>
      </c>
      <c r="D58" s="73" t="str">
        <f t="shared" si="47"/>
        <v/>
      </c>
      <c r="E58" s="98" t="str">
        <f t="shared" si="12"/>
        <v/>
      </c>
      <c r="F58" s="74" t="str">
        <f t="shared" si="48"/>
        <v/>
      </c>
      <c r="G58" s="81"/>
      <c r="H58" s="82"/>
      <c r="I58" s="18"/>
      <c r="J58" s="83"/>
      <c r="K58" s="84"/>
      <c r="L58" s="32"/>
      <c r="M58" s="32"/>
      <c r="N58" s="85"/>
      <c r="O58" s="86"/>
      <c r="P58" s="86"/>
      <c r="Q58" s="86"/>
      <c r="R58" s="86"/>
      <c r="S58" s="86"/>
      <c r="T58" s="87"/>
      <c r="U58" s="88"/>
      <c r="V58" s="86"/>
      <c r="W58" s="86"/>
      <c r="X58" s="86"/>
      <c r="Y58" s="86"/>
      <c r="Z58" s="86"/>
      <c r="AA58" s="89"/>
      <c r="AB58" s="32"/>
      <c r="AC58" s="61"/>
      <c r="AD58" s="32"/>
      <c r="AE58" s="61"/>
      <c r="AF58" s="69"/>
      <c r="AG58" s="62"/>
      <c r="AH58" s="3"/>
      <c r="AI58" s="4"/>
      <c r="AJ58" s="5"/>
      <c r="AK58" s="5"/>
      <c r="AL58" s="22"/>
      <c r="AM58" s="22"/>
      <c r="AN58" s="16"/>
      <c r="AO58" s="2"/>
      <c r="AP58" s="60"/>
      <c r="AQ58" s="59"/>
      <c r="AR58" s="63"/>
      <c r="AS58" s="123"/>
      <c r="AT58" s="124"/>
      <c r="AU58" s="125"/>
      <c r="AV58" s="126"/>
      <c r="AW58" s="75" t="str">
        <f t="shared" si="49"/>
        <v>-</v>
      </c>
      <c r="AX58" s="92" t="str">
        <f t="shared" si="13"/>
        <v/>
      </c>
      <c r="AY58" s="76" t="str">
        <f t="shared" si="14"/>
        <v/>
      </c>
      <c r="AZ58" s="72" t="str">
        <f t="shared" si="15"/>
        <v/>
      </c>
      <c r="BA58" s="93" t="str">
        <f t="shared" si="16"/>
        <v/>
      </c>
      <c r="BB58" s="94" t="str">
        <f t="shared" si="17"/>
        <v/>
      </c>
      <c r="BC58" s="94" t="str">
        <f t="shared" si="18"/>
        <v/>
      </c>
      <c r="BD58" s="94" t="str">
        <f t="shared" si="19"/>
        <v/>
      </c>
      <c r="BE58" s="94" t="str">
        <f t="shared" si="20"/>
        <v/>
      </c>
      <c r="BF58" s="94" t="str">
        <f t="shared" si="21"/>
        <v/>
      </c>
      <c r="BG58" s="95" t="str">
        <f t="shared" si="22"/>
        <v/>
      </c>
      <c r="BH58" s="96" t="str">
        <f t="shared" si="23"/>
        <v/>
      </c>
      <c r="BI58" s="96" t="str">
        <f t="shared" si="24"/>
        <v/>
      </c>
      <c r="BJ58" s="96" t="str">
        <f t="shared" si="25"/>
        <v/>
      </c>
      <c r="BK58" s="96" t="str">
        <f t="shared" si="26"/>
        <v/>
      </c>
      <c r="BL58" s="96" t="str">
        <f t="shared" si="27"/>
        <v/>
      </c>
      <c r="BM58" s="96" t="str">
        <f t="shared" si="28"/>
        <v/>
      </c>
      <c r="BN58" s="96" t="str">
        <f t="shared" si="29"/>
        <v/>
      </c>
      <c r="BO58" s="77">
        <f t="shared" si="30"/>
        <v>0</v>
      </c>
      <c r="BP58" s="78">
        <f t="shared" si="31"/>
        <v>0</v>
      </c>
      <c r="BQ58" s="79">
        <f t="shared" ca="1" si="50"/>
        <v>0</v>
      </c>
      <c r="BR58" s="78">
        <f t="shared" si="32"/>
        <v>0</v>
      </c>
      <c r="BS58" s="78">
        <f t="shared" si="33"/>
        <v>0</v>
      </c>
      <c r="BT58" s="80">
        <f t="shared" si="51"/>
        <v>0</v>
      </c>
      <c r="BU58" s="78">
        <f t="shared" si="34"/>
        <v>0</v>
      </c>
      <c r="BV58" s="78">
        <f t="shared" si="35"/>
        <v>0</v>
      </c>
      <c r="BW58" s="97">
        <f t="shared" si="36"/>
        <v>0</v>
      </c>
      <c r="BX58" s="111"/>
      <c r="BY58" s="111"/>
      <c r="BZ58" s="111"/>
      <c r="CA58" s="111"/>
      <c r="CC58" s="129">
        <f t="shared" si="40"/>
        <v>0</v>
      </c>
      <c r="CD58" s="130">
        <f t="shared" si="41"/>
        <v>1</v>
      </c>
      <c r="CE58" s="130">
        <f t="shared" si="39"/>
        <v>0</v>
      </c>
      <c r="CF58" s="131">
        <f t="shared" si="42"/>
        <v>0</v>
      </c>
      <c r="CG58" s="130" t="str">
        <f t="shared" si="43"/>
        <v>-</v>
      </c>
      <c r="CH58" s="130" t="str">
        <f t="shared" si="44"/>
        <v>-</v>
      </c>
      <c r="CI58" s="130">
        <f t="shared" si="45"/>
        <v>0</v>
      </c>
    </row>
    <row r="59" spans="1:87" ht="12.6" customHeight="1" x14ac:dyDescent="0.25">
      <c r="A59" s="109"/>
      <c r="B59" s="81"/>
      <c r="C59" s="110" t="str">
        <f t="shared" si="46"/>
        <v/>
      </c>
      <c r="D59" s="73" t="str">
        <f t="shared" si="47"/>
        <v/>
      </c>
      <c r="E59" s="98" t="str">
        <f t="shared" si="12"/>
        <v/>
      </c>
      <c r="F59" s="74" t="str">
        <f t="shared" si="48"/>
        <v/>
      </c>
      <c r="G59" s="81"/>
      <c r="H59" s="82"/>
      <c r="I59" s="18"/>
      <c r="J59" s="83"/>
      <c r="K59" s="84"/>
      <c r="L59" s="32"/>
      <c r="M59" s="32"/>
      <c r="N59" s="85"/>
      <c r="O59" s="86"/>
      <c r="P59" s="86"/>
      <c r="Q59" s="86"/>
      <c r="R59" s="86"/>
      <c r="S59" s="86"/>
      <c r="T59" s="87"/>
      <c r="U59" s="88"/>
      <c r="V59" s="86"/>
      <c r="W59" s="86"/>
      <c r="X59" s="86"/>
      <c r="Y59" s="86"/>
      <c r="Z59" s="86"/>
      <c r="AA59" s="89"/>
      <c r="AB59" s="32"/>
      <c r="AC59" s="61"/>
      <c r="AD59" s="32"/>
      <c r="AE59" s="61"/>
      <c r="AF59" s="69"/>
      <c r="AG59" s="62"/>
      <c r="AH59" s="3"/>
      <c r="AI59" s="4"/>
      <c r="AJ59" s="5"/>
      <c r="AK59" s="5"/>
      <c r="AL59" s="22"/>
      <c r="AM59" s="22"/>
      <c r="AN59" s="16"/>
      <c r="AO59" s="2"/>
      <c r="AP59" s="60"/>
      <c r="AQ59" s="59"/>
      <c r="AR59" s="63"/>
      <c r="AS59" s="123"/>
      <c r="AT59" s="124"/>
      <c r="AU59" s="125"/>
      <c r="AV59" s="126"/>
      <c r="AW59" s="75" t="str">
        <f t="shared" si="49"/>
        <v>-</v>
      </c>
      <c r="AX59" s="92" t="str">
        <f t="shared" si="13"/>
        <v/>
      </c>
      <c r="AY59" s="76" t="str">
        <f t="shared" si="14"/>
        <v/>
      </c>
      <c r="AZ59" s="72" t="str">
        <f t="shared" si="15"/>
        <v/>
      </c>
      <c r="BA59" s="93" t="str">
        <f t="shared" si="16"/>
        <v/>
      </c>
      <c r="BB59" s="94" t="str">
        <f t="shared" si="17"/>
        <v/>
      </c>
      <c r="BC59" s="94" t="str">
        <f t="shared" si="18"/>
        <v/>
      </c>
      <c r="BD59" s="94" t="str">
        <f t="shared" si="19"/>
        <v/>
      </c>
      <c r="BE59" s="94" t="str">
        <f t="shared" si="20"/>
        <v/>
      </c>
      <c r="BF59" s="94" t="str">
        <f t="shared" si="21"/>
        <v/>
      </c>
      <c r="BG59" s="95" t="str">
        <f t="shared" si="22"/>
        <v/>
      </c>
      <c r="BH59" s="96" t="str">
        <f t="shared" si="23"/>
        <v/>
      </c>
      <c r="BI59" s="96" t="str">
        <f t="shared" si="24"/>
        <v/>
      </c>
      <c r="BJ59" s="96" t="str">
        <f t="shared" si="25"/>
        <v/>
      </c>
      <c r="BK59" s="96" t="str">
        <f t="shared" si="26"/>
        <v/>
      </c>
      <c r="BL59" s="96" t="str">
        <f t="shared" si="27"/>
        <v/>
      </c>
      <c r="BM59" s="96" t="str">
        <f t="shared" si="28"/>
        <v/>
      </c>
      <c r="BN59" s="96" t="str">
        <f t="shared" si="29"/>
        <v/>
      </c>
      <c r="BO59" s="77">
        <f t="shared" si="30"/>
        <v>0</v>
      </c>
      <c r="BP59" s="78">
        <f t="shared" si="31"/>
        <v>0</v>
      </c>
      <c r="BQ59" s="79">
        <f t="shared" ca="1" si="50"/>
        <v>0</v>
      </c>
      <c r="BR59" s="78">
        <f t="shared" si="32"/>
        <v>0</v>
      </c>
      <c r="BS59" s="78">
        <f t="shared" si="33"/>
        <v>0</v>
      </c>
      <c r="BT59" s="80">
        <f t="shared" si="51"/>
        <v>0</v>
      </c>
      <c r="BU59" s="78">
        <f t="shared" si="34"/>
        <v>0</v>
      </c>
      <c r="BV59" s="78">
        <f t="shared" si="35"/>
        <v>0</v>
      </c>
      <c r="BW59" s="97">
        <f t="shared" si="36"/>
        <v>0</v>
      </c>
      <c r="BX59" s="111"/>
      <c r="BY59" s="111"/>
      <c r="BZ59" s="111"/>
      <c r="CA59" s="111"/>
      <c r="CC59" s="129">
        <f t="shared" si="40"/>
        <v>0</v>
      </c>
      <c r="CD59" s="130">
        <f t="shared" si="41"/>
        <v>1</v>
      </c>
      <c r="CE59" s="130">
        <f t="shared" si="39"/>
        <v>0</v>
      </c>
      <c r="CF59" s="131">
        <f t="shared" si="42"/>
        <v>0</v>
      </c>
      <c r="CG59" s="130" t="str">
        <f t="shared" si="43"/>
        <v>-</v>
      </c>
      <c r="CH59" s="130" t="str">
        <f t="shared" si="44"/>
        <v>-</v>
      </c>
      <c r="CI59" s="130">
        <f t="shared" si="45"/>
        <v>0</v>
      </c>
    </row>
    <row r="60" spans="1:87" ht="12.6" customHeight="1" x14ac:dyDescent="0.25">
      <c r="A60" s="109"/>
      <c r="B60" s="81"/>
      <c r="C60" s="110" t="str">
        <f t="shared" si="46"/>
        <v/>
      </c>
      <c r="D60" s="73" t="str">
        <f t="shared" si="47"/>
        <v/>
      </c>
      <c r="E60" s="98" t="str">
        <f t="shared" si="12"/>
        <v/>
      </c>
      <c r="F60" s="74" t="str">
        <f t="shared" si="48"/>
        <v/>
      </c>
      <c r="G60" s="81"/>
      <c r="H60" s="82"/>
      <c r="I60" s="18"/>
      <c r="J60" s="83"/>
      <c r="K60" s="84"/>
      <c r="L60" s="32"/>
      <c r="M60" s="32"/>
      <c r="N60" s="85"/>
      <c r="O60" s="86"/>
      <c r="P60" s="86"/>
      <c r="Q60" s="86"/>
      <c r="R60" s="86"/>
      <c r="S60" s="86"/>
      <c r="T60" s="87"/>
      <c r="U60" s="88"/>
      <c r="V60" s="86"/>
      <c r="W60" s="86"/>
      <c r="X60" s="86"/>
      <c r="Y60" s="86"/>
      <c r="Z60" s="86"/>
      <c r="AA60" s="89"/>
      <c r="AB60" s="32"/>
      <c r="AC60" s="61"/>
      <c r="AD60" s="32"/>
      <c r="AE60" s="61"/>
      <c r="AF60" s="69"/>
      <c r="AG60" s="62"/>
      <c r="AH60" s="3"/>
      <c r="AI60" s="4"/>
      <c r="AJ60" s="5"/>
      <c r="AK60" s="5"/>
      <c r="AL60" s="22"/>
      <c r="AM60" s="22"/>
      <c r="AN60" s="16"/>
      <c r="AO60" s="2"/>
      <c r="AP60" s="60"/>
      <c r="AQ60" s="59"/>
      <c r="AR60" s="63"/>
      <c r="AS60" s="123"/>
      <c r="AT60" s="124"/>
      <c r="AU60" s="125"/>
      <c r="AV60" s="126"/>
      <c r="AW60" s="75" t="str">
        <f t="shared" si="49"/>
        <v>-</v>
      </c>
      <c r="AX60" s="92" t="str">
        <f t="shared" si="13"/>
        <v/>
      </c>
      <c r="AY60" s="76" t="str">
        <f t="shared" si="14"/>
        <v/>
      </c>
      <c r="AZ60" s="72" t="str">
        <f t="shared" si="15"/>
        <v/>
      </c>
      <c r="BA60" s="93" t="str">
        <f t="shared" si="16"/>
        <v/>
      </c>
      <c r="BB60" s="94" t="str">
        <f t="shared" si="17"/>
        <v/>
      </c>
      <c r="BC60" s="94" t="str">
        <f t="shared" si="18"/>
        <v/>
      </c>
      <c r="BD60" s="94" t="str">
        <f t="shared" si="19"/>
        <v/>
      </c>
      <c r="BE60" s="94" t="str">
        <f t="shared" si="20"/>
        <v/>
      </c>
      <c r="BF60" s="94" t="str">
        <f t="shared" si="21"/>
        <v/>
      </c>
      <c r="BG60" s="95" t="str">
        <f t="shared" si="22"/>
        <v/>
      </c>
      <c r="BH60" s="96" t="str">
        <f t="shared" si="23"/>
        <v/>
      </c>
      <c r="BI60" s="96" t="str">
        <f t="shared" si="24"/>
        <v/>
      </c>
      <c r="BJ60" s="96" t="str">
        <f t="shared" si="25"/>
        <v/>
      </c>
      <c r="BK60" s="96" t="str">
        <f t="shared" si="26"/>
        <v/>
      </c>
      <c r="BL60" s="96" t="str">
        <f t="shared" si="27"/>
        <v/>
      </c>
      <c r="BM60" s="96" t="str">
        <f t="shared" si="28"/>
        <v/>
      </c>
      <c r="BN60" s="96" t="str">
        <f t="shared" si="29"/>
        <v/>
      </c>
      <c r="BO60" s="77">
        <f t="shared" si="30"/>
        <v>0</v>
      </c>
      <c r="BP60" s="78">
        <f t="shared" si="31"/>
        <v>0</v>
      </c>
      <c r="BQ60" s="79">
        <f t="shared" ca="1" si="50"/>
        <v>0</v>
      </c>
      <c r="BR60" s="78">
        <f t="shared" si="32"/>
        <v>0</v>
      </c>
      <c r="BS60" s="78">
        <f t="shared" si="33"/>
        <v>0</v>
      </c>
      <c r="BT60" s="80">
        <f t="shared" si="51"/>
        <v>0</v>
      </c>
      <c r="BU60" s="78">
        <f t="shared" si="34"/>
        <v>0</v>
      </c>
      <c r="BV60" s="78">
        <f t="shared" si="35"/>
        <v>0</v>
      </c>
      <c r="BW60" s="97">
        <f t="shared" si="36"/>
        <v>0</v>
      </c>
      <c r="BX60" s="111"/>
      <c r="BY60" s="111"/>
      <c r="BZ60" s="111"/>
      <c r="CA60" s="111"/>
      <c r="CC60" s="129">
        <f t="shared" si="40"/>
        <v>0</v>
      </c>
      <c r="CD60" s="130">
        <f t="shared" si="41"/>
        <v>1</v>
      </c>
      <c r="CE60" s="130">
        <f t="shared" si="39"/>
        <v>0</v>
      </c>
      <c r="CF60" s="131">
        <f t="shared" si="42"/>
        <v>0</v>
      </c>
      <c r="CG60" s="130" t="str">
        <f t="shared" si="43"/>
        <v>-</v>
      </c>
      <c r="CH60" s="130" t="str">
        <f t="shared" si="44"/>
        <v>-</v>
      </c>
      <c r="CI60" s="130">
        <f t="shared" si="45"/>
        <v>0</v>
      </c>
    </row>
    <row r="61" spans="1:87" ht="12.6" customHeight="1" x14ac:dyDescent="0.25">
      <c r="A61" s="109"/>
      <c r="B61" s="81"/>
      <c r="C61" s="110" t="str">
        <f t="shared" si="46"/>
        <v/>
      </c>
      <c r="D61" s="73" t="str">
        <f t="shared" si="47"/>
        <v/>
      </c>
      <c r="E61" s="98" t="str">
        <f t="shared" si="12"/>
        <v/>
      </c>
      <c r="F61" s="74" t="str">
        <f t="shared" si="48"/>
        <v/>
      </c>
      <c r="G61" s="81"/>
      <c r="H61" s="82"/>
      <c r="I61" s="18"/>
      <c r="J61" s="83"/>
      <c r="K61" s="84"/>
      <c r="L61" s="32"/>
      <c r="M61" s="32"/>
      <c r="N61" s="85"/>
      <c r="O61" s="86"/>
      <c r="P61" s="86"/>
      <c r="Q61" s="86"/>
      <c r="R61" s="86"/>
      <c r="S61" s="86"/>
      <c r="T61" s="87"/>
      <c r="U61" s="88"/>
      <c r="V61" s="86"/>
      <c r="W61" s="86"/>
      <c r="X61" s="86"/>
      <c r="Y61" s="86"/>
      <c r="Z61" s="86"/>
      <c r="AA61" s="89"/>
      <c r="AB61" s="32"/>
      <c r="AC61" s="61"/>
      <c r="AD61" s="32"/>
      <c r="AE61" s="61"/>
      <c r="AF61" s="69"/>
      <c r="AG61" s="62"/>
      <c r="AH61" s="3"/>
      <c r="AI61" s="4"/>
      <c r="AJ61" s="5"/>
      <c r="AK61" s="5"/>
      <c r="AL61" s="22"/>
      <c r="AM61" s="22"/>
      <c r="AN61" s="16"/>
      <c r="AO61" s="2"/>
      <c r="AP61" s="60"/>
      <c r="AQ61" s="59"/>
      <c r="AR61" s="63"/>
      <c r="AS61" s="123"/>
      <c r="AT61" s="124"/>
      <c r="AU61" s="125"/>
      <c r="AV61" s="126"/>
      <c r="AW61" s="75" t="str">
        <f t="shared" si="49"/>
        <v>-</v>
      </c>
      <c r="AX61" s="92" t="str">
        <f t="shared" si="13"/>
        <v/>
      </c>
      <c r="AY61" s="76" t="str">
        <f t="shared" si="14"/>
        <v/>
      </c>
      <c r="AZ61" s="72" t="str">
        <f t="shared" si="15"/>
        <v/>
      </c>
      <c r="BA61" s="93" t="str">
        <f t="shared" si="16"/>
        <v/>
      </c>
      <c r="BB61" s="94" t="str">
        <f t="shared" si="17"/>
        <v/>
      </c>
      <c r="BC61" s="94" t="str">
        <f t="shared" si="18"/>
        <v/>
      </c>
      <c r="BD61" s="94" t="str">
        <f t="shared" si="19"/>
        <v/>
      </c>
      <c r="BE61" s="94" t="str">
        <f t="shared" si="20"/>
        <v/>
      </c>
      <c r="BF61" s="94" t="str">
        <f t="shared" si="21"/>
        <v/>
      </c>
      <c r="BG61" s="95" t="str">
        <f t="shared" si="22"/>
        <v/>
      </c>
      <c r="BH61" s="96" t="str">
        <f t="shared" si="23"/>
        <v/>
      </c>
      <c r="BI61" s="96" t="str">
        <f t="shared" si="24"/>
        <v/>
      </c>
      <c r="BJ61" s="96" t="str">
        <f t="shared" si="25"/>
        <v/>
      </c>
      <c r="BK61" s="96" t="str">
        <f t="shared" si="26"/>
        <v/>
      </c>
      <c r="BL61" s="96" t="str">
        <f t="shared" si="27"/>
        <v/>
      </c>
      <c r="BM61" s="96" t="str">
        <f t="shared" si="28"/>
        <v/>
      </c>
      <c r="BN61" s="96" t="str">
        <f t="shared" si="29"/>
        <v/>
      </c>
      <c r="BO61" s="77">
        <f t="shared" si="30"/>
        <v>0</v>
      </c>
      <c r="BP61" s="78">
        <f t="shared" si="31"/>
        <v>0</v>
      </c>
      <c r="BQ61" s="79">
        <f t="shared" ca="1" si="50"/>
        <v>0</v>
      </c>
      <c r="BR61" s="78">
        <f t="shared" si="32"/>
        <v>0</v>
      </c>
      <c r="BS61" s="78">
        <f t="shared" si="33"/>
        <v>0</v>
      </c>
      <c r="BT61" s="80">
        <f t="shared" si="51"/>
        <v>0</v>
      </c>
      <c r="BU61" s="78">
        <f t="shared" si="34"/>
        <v>0</v>
      </c>
      <c r="BV61" s="78">
        <f t="shared" si="35"/>
        <v>0</v>
      </c>
      <c r="BW61" s="97">
        <f t="shared" si="36"/>
        <v>0</v>
      </c>
      <c r="BX61" s="111"/>
      <c r="BY61" s="111"/>
      <c r="BZ61" s="111"/>
      <c r="CA61" s="111"/>
      <c r="CC61" s="129">
        <f t="shared" si="40"/>
        <v>0</v>
      </c>
      <c r="CD61" s="130">
        <f t="shared" si="41"/>
        <v>1</v>
      </c>
      <c r="CE61" s="130">
        <f t="shared" si="39"/>
        <v>0</v>
      </c>
      <c r="CF61" s="131">
        <f t="shared" si="42"/>
        <v>0</v>
      </c>
      <c r="CG61" s="130" t="str">
        <f t="shared" si="43"/>
        <v>-</v>
      </c>
      <c r="CH61" s="130" t="str">
        <f t="shared" si="44"/>
        <v>-</v>
      </c>
      <c r="CI61" s="130">
        <f t="shared" si="45"/>
        <v>0</v>
      </c>
    </row>
    <row r="62" spans="1:87" ht="12.6" customHeight="1" x14ac:dyDescent="0.25">
      <c r="A62" s="109"/>
      <c r="B62" s="81"/>
      <c r="C62" s="110" t="str">
        <f t="shared" si="46"/>
        <v/>
      </c>
      <c r="D62" s="73" t="str">
        <f t="shared" si="47"/>
        <v/>
      </c>
      <c r="E62" s="98" t="str">
        <f t="shared" si="12"/>
        <v/>
      </c>
      <c r="F62" s="74" t="str">
        <f t="shared" si="48"/>
        <v/>
      </c>
      <c r="G62" s="81"/>
      <c r="H62" s="82"/>
      <c r="I62" s="18"/>
      <c r="J62" s="83"/>
      <c r="K62" s="84"/>
      <c r="L62" s="32"/>
      <c r="M62" s="32"/>
      <c r="N62" s="85"/>
      <c r="O62" s="86"/>
      <c r="P62" s="86"/>
      <c r="Q62" s="86"/>
      <c r="R62" s="86"/>
      <c r="S62" s="86"/>
      <c r="T62" s="87"/>
      <c r="U62" s="88"/>
      <c r="V62" s="86"/>
      <c r="W62" s="86"/>
      <c r="X62" s="86"/>
      <c r="Y62" s="86"/>
      <c r="Z62" s="86"/>
      <c r="AA62" s="89"/>
      <c r="AB62" s="32"/>
      <c r="AC62" s="61"/>
      <c r="AD62" s="32"/>
      <c r="AE62" s="61"/>
      <c r="AF62" s="69"/>
      <c r="AG62" s="62"/>
      <c r="AH62" s="3"/>
      <c r="AI62" s="4"/>
      <c r="AJ62" s="5"/>
      <c r="AK62" s="5"/>
      <c r="AL62" s="22"/>
      <c r="AM62" s="22"/>
      <c r="AN62" s="16"/>
      <c r="AO62" s="2"/>
      <c r="AP62" s="60"/>
      <c r="AQ62" s="59"/>
      <c r="AR62" s="63"/>
      <c r="AS62" s="123"/>
      <c r="AT62" s="124"/>
      <c r="AU62" s="125"/>
      <c r="AV62" s="126"/>
      <c r="AW62" s="75" t="str">
        <f t="shared" si="49"/>
        <v>-</v>
      </c>
      <c r="AX62" s="92" t="str">
        <f t="shared" si="13"/>
        <v/>
      </c>
      <c r="AY62" s="76" t="str">
        <f t="shared" si="14"/>
        <v/>
      </c>
      <c r="AZ62" s="72" t="str">
        <f t="shared" si="15"/>
        <v/>
      </c>
      <c r="BA62" s="93" t="str">
        <f t="shared" si="16"/>
        <v/>
      </c>
      <c r="BB62" s="94" t="str">
        <f t="shared" si="17"/>
        <v/>
      </c>
      <c r="BC62" s="94" t="str">
        <f t="shared" si="18"/>
        <v/>
      </c>
      <c r="BD62" s="94" t="str">
        <f t="shared" si="19"/>
        <v/>
      </c>
      <c r="BE62" s="94" t="str">
        <f t="shared" si="20"/>
        <v/>
      </c>
      <c r="BF62" s="94" t="str">
        <f t="shared" si="21"/>
        <v/>
      </c>
      <c r="BG62" s="95" t="str">
        <f t="shared" si="22"/>
        <v/>
      </c>
      <c r="BH62" s="96" t="str">
        <f t="shared" si="23"/>
        <v/>
      </c>
      <c r="BI62" s="96" t="str">
        <f t="shared" si="24"/>
        <v/>
      </c>
      <c r="BJ62" s="96" t="str">
        <f t="shared" si="25"/>
        <v/>
      </c>
      <c r="BK62" s="96" t="str">
        <f t="shared" si="26"/>
        <v/>
      </c>
      <c r="BL62" s="96" t="str">
        <f t="shared" si="27"/>
        <v/>
      </c>
      <c r="BM62" s="96" t="str">
        <f t="shared" si="28"/>
        <v/>
      </c>
      <c r="BN62" s="96" t="str">
        <f t="shared" si="29"/>
        <v/>
      </c>
      <c r="BO62" s="77">
        <f t="shared" si="30"/>
        <v>0</v>
      </c>
      <c r="BP62" s="78">
        <f t="shared" si="31"/>
        <v>0</v>
      </c>
      <c r="BQ62" s="79">
        <f t="shared" ca="1" si="50"/>
        <v>0</v>
      </c>
      <c r="BR62" s="78">
        <f t="shared" si="32"/>
        <v>0</v>
      </c>
      <c r="BS62" s="78">
        <f t="shared" si="33"/>
        <v>0</v>
      </c>
      <c r="BT62" s="80">
        <f t="shared" si="51"/>
        <v>0</v>
      </c>
      <c r="BU62" s="78">
        <f t="shared" si="34"/>
        <v>0</v>
      </c>
      <c r="BV62" s="78">
        <f t="shared" si="35"/>
        <v>0</v>
      </c>
      <c r="BW62" s="97">
        <f t="shared" si="36"/>
        <v>0</v>
      </c>
      <c r="BX62" s="111"/>
      <c r="BY62" s="111"/>
      <c r="BZ62" s="111"/>
      <c r="CA62" s="111"/>
      <c r="CC62" s="129">
        <f t="shared" si="40"/>
        <v>0</v>
      </c>
      <c r="CD62" s="130">
        <f t="shared" si="41"/>
        <v>1</v>
      </c>
      <c r="CE62" s="130">
        <f t="shared" si="39"/>
        <v>0</v>
      </c>
      <c r="CF62" s="131">
        <f t="shared" si="42"/>
        <v>0</v>
      </c>
      <c r="CG62" s="130" t="str">
        <f t="shared" si="43"/>
        <v>-</v>
      </c>
      <c r="CH62" s="130" t="str">
        <f t="shared" si="44"/>
        <v>-</v>
      </c>
      <c r="CI62" s="130">
        <f t="shared" si="45"/>
        <v>0</v>
      </c>
    </row>
    <row r="63" spans="1:87" ht="12.6" customHeight="1" x14ac:dyDescent="0.25">
      <c r="A63" s="109"/>
      <c r="B63" s="81"/>
      <c r="C63" s="110" t="str">
        <f t="shared" si="46"/>
        <v/>
      </c>
      <c r="D63" s="73" t="str">
        <f t="shared" si="47"/>
        <v/>
      </c>
      <c r="E63" s="98" t="str">
        <f t="shared" si="12"/>
        <v/>
      </c>
      <c r="F63" s="74" t="str">
        <f t="shared" si="48"/>
        <v/>
      </c>
      <c r="G63" s="81"/>
      <c r="H63" s="82"/>
      <c r="I63" s="18"/>
      <c r="J63" s="83"/>
      <c r="K63" s="84"/>
      <c r="L63" s="32"/>
      <c r="M63" s="32"/>
      <c r="N63" s="85"/>
      <c r="O63" s="86"/>
      <c r="P63" s="86"/>
      <c r="Q63" s="86"/>
      <c r="R63" s="86"/>
      <c r="S63" s="86"/>
      <c r="T63" s="87"/>
      <c r="U63" s="88"/>
      <c r="V63" s="86"/>
      <c r="W63" s="86"/>
      <c r="X63" s="86"/>
      <c r="Y63" s="86"/>
      <c r="Z63" s="86"/>
      <c r="AA63" s="89"/>
      <c r="AB63" s="32"/>
      <c r="AC63" s="61"/>
      <c r="AD63" s="32"/>
      <c r="AE63" s="61"/>
      <c r="AF63" s="69"/>
      <c r="AG63" s="62"/>
      <c r="AH63" s="3"/>
      <c r="AI63" s="4"/>
      <c r="AJ63" s="5"/>
      <c r="AK63" s="5"/>
      <c r="AL63" s="22"/>
      <c r="AM63" s="22"/>
      <c r="AN63" s="16"/>
      <c r="AO63" s="2"/>
      <c r="AP63" s="60"/>
      <c r="AQ63" s="59"/>
      <c r="AR63" s="63"/>
      <c r="AS63" s="123"/>
      <c r="AT63" s="124"/>
      <c r="AU63" s="125"/>
      <c r="AV63" s="126"/>
      <c r="AW63" s="75" t="str">
        <f t="shared" si="49"/>
        <v>-</v>
      </c>
      <c r="AX63" s="92" t="str">
        <f t="shared" si="13"/>
        <v/>
      </c>
      <c r="AY63" s="76" t="str">
        <f t="shared" si="14"/>
        <v/>
      </c>
      <c r="AZ63" s="72" t="str">
        <f t="shared" si="15"/>
        <v/>
      </c>
      <c r="BA63" s="93" t="str">
        <f t="shared" si="16"/>
        <v/>
      </c>
      <c r="BB63" s="94" t="str">
        <f t="shared" si="17"/>
        <v/>
      </c>
      <c r="BC63" s="94" t="str">
        <f t="shared" si="18"/>
        <v/>
      </c>
      <c r="BD63" s="94" t="str">
        <f t="shared" si="19"/>
        <v/>
      </c>
      <c r="BE63" s="94" t="str">
        <f t="shared" si="20"/>
        <v/>
      </c>
      <c r="BF63" s="94" t="str">
        <f t="shared" si="21"/>
        <v/>
      </c>
      <c r="BG63" s="95" t="str">
        <f t="shared" si="22"/>
        <v/>
      </c>
      <c r="BH63" s="96" t="str">
        <f t="shared" si="23"/>
        <v/>
      </c>
      <c r="BI63" s="96" t="str">
        <f t="shared" si="24"/>
        <v/>
      </c>
      <c r="BJ63" s="96" t="str">
        <f t="shared" si="25"/>
        <v/>
      </c>
      <c r="BK63" s="96" t="str">
        <f t="shared" si="26"/>
        <v/>
      </c>
      <c r="BL63" s="96" t="str">
        <f t="shared" si="27"/>
        <v/>
      </c>
      <c r="BM63" s="96" t="str">
        <f t="shared" si="28"/>
        <v/>
      </c>
      <c r="BN63" s="96" t="str">
        <f t="shared" si="29"/>
        <v/>
      </c>
      <c r="BO63" s="77">
        <f t="shared" si="30"/>
        <v>0</v>
      </c>
      <c r="BP63" s="78">
        <f t="shared" si="31"/>
        <v>0</v>
      </c>
      <c r="BQ63" s="79">
        <f t="shared" ca="1" si="50"/>
        <v>0</v>
      </c>
      <c r="BR63" s="78">
        <f t="shared" si="32"/>
        <v>0</v>
      </c>
      <c r="BS63" s="78">
        <f t="shared" si="33"/>
        <v>0</v>
      </c>
      <c r="BT63" s="80">
        <f t="shared" si="51"/>
        <v>0</v>
      </c>
      <c r="BU63" s="78">
        <f t="shared" si="34"/>
        <v>0</v>
      </c>
      <c r="BV63" s="78">
        <f t="shared" si="35"/>
        <v>0</v>
      </c>
      <c r="BW63" s="97">
        <f t="shared" si="36"/>
        <v>0</v>
      </c>
      <c r="BX63" s="111"/>
      <c r="BY63" s="111"/>
      <c r="BZ63" s="111"/>
      <c r="CA63" s="111"/>
      <c r="CC63" s="129">
        <f t="shared" si="40"/>
        <v>0</v>
      </c>
      <c r="CD63" s="130">
        <f t="shared" si="41"/>
        <v>1</v>
      </c>
      <c r="CE63" s="130">
        <f t="shared" si="39"/>
        <v>0</v>
      </c>
      <c r="CF63" s="131">
        <f t="shared" si="42"/>
        <v>0</v>
      </c>
      <c r="CG63" s="130" t="str">
        <f t="shared" si="43"/>
        <v>-</v>
      </c>
      <c r="CH63" s="130" t="str">
        <f t="shared" si="44"/>
        <v>-</v>
      </c>
      <c r="CI63" s="130">
        <f t="shared" si="45"/>
        <v>0</v>
      </c>
    </row>
    <row r="64" spans="1:87" ht="12.6" customHeight="1" x14ac:dyDescent="0.25">
      <c r="A64" s="109"/>
      <c r="B64" s="81"/>
      <c r="C64" s="110" t="str">
        <f t="shared" si="46"/>
        <v/>
      </c>
      <c r="D64" s="73" t="str">
        <f t="shared" si="47"/>
        <v/>
      </c>
      <c r="E64" s="98" t="str">
        <f t="shared" si="12"/>
        <v/>
      </c>
      <c r="F64" s="74" t="str">
        <f t="shared" si="48"/>
        <v/>
      </c>
      <c r="G64" s="81"/>
      <c r="H64" s="82"/>
      <c r="I64" s="18"/>
      <c r="J64" s="83"/>
      <c r="K64" s="84"/>
      <c r="L64" s="32"/>
      <c r="M64" s="32"/>
      <c r="N64" s="85"/>
      <c r="O64" s="86"/>
      <c r="P64" s="86"/>
      <c r="Q64" s="86"/>
      <c r="R64" s="86"/>
      <c r="S64" s="86"/>
      <c r="T64" s="87"/>
      <c r="U64" s="88"/>
      <c r="V64" s="86"/>
      <c r="W64" s="86"/>
      <c r="X64" s="86"/>
      <c r="Y64" s="86"/>
      <c r="Z64" s="86"/>
      <c r="AA64" s="89"/>
      <c r="AB64" s="32"/>
      <c r="AC64" s="61"/>
      <c r="AD64" s="32"/>
      <c r="AE64" s="61"/>
      <c r="AF64" s="69"/>
      <c r="AG64" s="62"/>
      <c r="AH64" s="3"/>
      <c r="AI64" s="4"/>
      <c r="AJ64" s="5"/>
      <c r="AK64" s="5"/>
      <c r="AL64" s="22"/>
      <c r="AM64" s="22"/>
      <c r="AN64" s="16"/>
      <c r="AO64" s="2"/>
      <c r="AP64" s="60"/>
      <c r="AQ64" s="59"/>
      <c r="AR64" s="63"/>
      <c r="AS64" s="123"/>
      <c r="AT64" s="124"/>
      <c r="AU64" s="125"/>
      <c r="AV64" s="126"/>
      <c r="AW64" s="75" t="str">
        <f t="shared" si="49"/>
        <v>-</v>
      </c>
      <c r="AX64" s="92" t="str">
        <f t="shared" si="13"/>
        <v/>
      </c>
      <c r="AY64" s="76" t="str">
        <f t="shared" si="14"/>
        <v/>
      </c>
      <c r="AZ64" s="72" t="str">
        <f t="shared" si="15"/>
        <v/>
      </c>
      <c r="BA64" s="93" t="str">
        <f t="shared" si="16"/>
        <v/>
      </c>
      <c r="BB64" s="94" t="str">
        <f t="shared" si="17"/>
        <v/>
      </c>
      <c r="BC64" s="94" t="str">
        <f t="shared" si="18"/>
        <v/>
      </c>
      <c r="BD64" s="94" t="str">
        <f t="shared" si="19"/>
        <v/>
      </c>
      <c r="BE64" s="94" t="str">
        <f t="shared" si="20"/>
        <v/>
      </c>
      <c r="BF64" s="94" t="str">
        <f t="shared" si="21"/>
        <v/>
      </c>
      <c r="BG64" s="95" t="str">
        <f t="shared" si="22"/>
        <v/>
      </c>
      <c r="BH64" s="96" t="str">
        <f t="shared" si="23"/>
        <v/>
      </c>
      <c r="BI64" s="96" t="str">
        <f t="shared" si="24"/>
        <v/>
      </c>
      <c r="BJ64" s="96" t="str">
        <f t="shared" si="25"/>
        <v/>
      </c>
      <c r="BK64" s="96" t="str">
        <f t="shared" si="26"/>
        <v/>
      </c>
      <c r="BL64" s="96" t="str">
        <f t="shared" si="27"/>
        <v/>
      </c>
      <c r="BM64" s="96" t="str">
        <f t="shared" si="28"/>
        <v/>
      </c>
      <c r="BN64" s="96" t="str">
        <f t="shared" si="29"/>
        <v/>
      </c>
      <c r="BO64" s="77">
        <f t="shared" si="30"/>
        <v>0</v>
      </c>
      <c r="BP64" s="78">
        <f t="shared" si="31"/>
        <v>0</v>
      </c>
      <c r="BQ64" s="79">
        <f t="shared" ca="1" si="50"/>
        <v>0</v>
      </c>
      <c r="BR64" s="78">
        <f t="shared" si="32"/>
        <v>0</v>
      </c>
      <c r="BS64" s="78">
        <f t="shared" si="33"/>
        <v>0</v>
      </c>
      <c r="BT64" s="80">
        <f t="shared" si="51"/>
        <v>0</v>
      </c>
      <c r="BU64" s="78">
        <f t="shared" si="34"/>
        <v>0</v>
      </c>
      <c r="BV64" s="78">
        <f t="shared" si="35"/>
        <v>0</v>
      </c>
      <c r="BW64" s="97">
        <f t="shared" si="36"/>
        <v>0</v>
      </c>
      <c r="BX64" s="111"/>
      <c r="BY64" s="111"/>
      <c r="BZ64" s="111"/>
      <c r="CA64" s="111"/>
      <c r="CC64" s="129">
        <f t="shared" si="40"/>
        <v>0</v>
      </c>
      <c r="CD64" s="130">
        <f t="shared" si="41"/>
        <v>1</v>
      </c>
      <c r="CE64" s="130">
        <f t="shared" si="39"/>
        <v>0</v>
      </c>
      <c r="CF64" s="131">
        <f t="shared" si="42"/>
        <v>0</v>
      </c>
      <c r="CG64" s="130" t="str">
        <f t="shared" si="43"/>
        <v>-</v>
      </c>
      <c r="CH64" s="130" t="str">
        <f t="shared" si="44"/>
        <v>-</v>
      </c>
      <c r="CI64" s="130">
        <f t="shared" si="45"/>
        <v>0</v>
      </c>
    </row>
    <row r="65" spans="1:87" ht="12.6" customHeight="1" x14ac:dyDescent="0.25">
      <c r="A65" s="109"/>
      <c r="B65" s="81"/>
      <c r="C65" s="110" t="str">
        <f t="shared" si="46"/>
        <v/>
      </c>
      <c r="D65" s="73" t="str">
        <f t="shared" si="47"/>
        <v/>
      </c>
      <c r="E65" s="98" t="str">
        <f t="shared" si="12"/>
        <v/>
      </c>
      <c r="F65" s="74" t="str">
        <f t="shared" si="48"/>
        <v/>
      </c>
      <c r="G65" s="81"/>
      <c r="H65" s="82"/>
      <c r="I65" s="18"/>
      <c r="J65" s="83"/>
      <c r="K65" s="84"/>
      <c r="L65" s="32"/>
      <c r="M65" s="32"/>
      <c r="N65" s="85"/>
      <c r="O65" s="86"/>
      <c r="P65" s="86"/>
      <c r="Q65" s="86"/>
      <c r="R65" s="86"/>
      <c r="S65" s="86"/>
      <c r="T65" s="87"/>
      <c r="U65" s="88"/>
      <c r="V65" s="86"/>
      <c r="W65" s="86"/>
      <c r="X65" s="86"/>
      <c r="Y65" s="86"/>
      <c r="Z65" s="86"/>
      <c r="AA65" s="89"/>
      <c r="AB65" s="32"/>
      <c r="AC65" s="61"/>
      <c r="AD65" s="32"/>
      <c r="AE65" s="61"/>
      <c r="AF65" s="69"/>
      <c r="AG65" s="62"/>
      <c r="AH65" s="3"/>
      <c r="AI65" s="4"/>
      <c r="AJ65" s="5"/>
      <c r="AK65" s="5"/>
      <c r="AL65" s="22"/>
      <c r="AM65" s="22"/>
      <c r="AN65" s="16"/>
      <c r="AO65" s="2"/>
      <c r="AP65" s="60"/>
      <c r="AQ65" s="59"/>
      <c r="AR65" s="63"/>
      <c r="AS65" s="123"/>
      <c r="AT65" s="124"/>
      <c r="AU65" s="125"/>
      <c r="AV65" s="126"/>
      <c r="AW65" s="75" t="str">
        <f t="shared" si="49"/>
        <v>-</v>
      </c>
      <c r="AX65" s="92" t="str">
        <f t="shared" si="13"/>
        <v/>
      </c>
      <c r="AY65" s="76" t="str">
        <f t="shared" si="14"/>
        <v/>
      </c>
      <c r="AZ65" s="72" t="str">
        <f t="shared" si="15"/>
        <v/>
      </c>
      <c r="BA65" s="93" t="str">
        <f t="shared" si="16"/>
        <v/>
      </c>
      <c r="BB65" s="94" t="str">
        <f t="shared" si="17"/>
        <v/>
      </c>
      <c r="BC65" s="94" t="str">
        <f t="shared" si="18"/>
        <v/>
      </c>
      <c r="BD65" s="94" t="str">
        <f t="shared" si="19"/>
        <v/>
      </c>
      <c r="BE65" s="94" t="str">
        <f t="shared" si="20"/>
        <v/>
      </c>
      <c r="BF65" s="94" t="str">
        <f t="shared" si="21"/>
        <v/>
      </c>
      <c r="BG65" s="95" t="str">
        <f t="shared" si="22"/>
        <v/>
      </c>
      <c r="BH65" s="96" t="str">
        <f t="shared" si="23"/>
        <v/>
      </c>
      <c r="BI65" s="96" t="str">
        <f t="shared" si="24"/>
        <v/>
      </c>
      <c r="BJ65" s="96" t="str">
        <f t="shared" si="25"/>
        <v/>
      </c>
      <c r="BK65" s="96" t="str">
        <f t="shared" si="26"/>
        <v/>
      </c>
      <c r="BL65" s="96" t="str">
        <f t="shared" si="27"/>
        <v/>
      </c>
      <c r="BM65" s="96" t="str">
        <f t="shared" si="28"/>
        <v/>
      </c>
      <c r="BN65" s="96" t="str">
        <f t="shared" si="29"/>
        <v/>
      </c>
      <c r="BO65" s="77">
        <f t="shared" si="30"/>
        <v>0</v>
      </c>
      <c r="BP65" s="78">
        <f t="shared" si="31"/>
        <v>0</v>
      </c>
      <c r="BQ65" s="79">
        <f t="shared" ca="1" si="50"/>
        <v>0</v>
      </c>
      <c r="BR65" s="78">
        <f t="shared" si="32"/>
        <v>0</v>
      </c>
      <c r="BS65" s="78">
        <f t="shared" si="33"/>
        <v>0</v>
      </c>
      <c r="BT65" s="80">
        <f t="shared" si="51"/>
        <v>0</v>
      </c>
      <c r="BU65" s="78">
        <f t="shared" si="34"/>
        <v>0</v>
      </c>
      <c r="BV65" s="78">
        <f t="shared" si="35"/>
        <v>0</v>
      </c>
      <c r="BW65" s="97">
        <f t="shared" si="36"/>
        <v>0</v>
      </c>
      <c r="BX65" s="111"/>
      <c r="BY65" s="111"/>
      <c r="BZ65" s="111"/>
      <c r="CA65" s="111"/>
      <c r="CC65" s="129">
        <f t="shared" si="40"/>
        <v>0</v>
      </c>
      <c r="CD65" s="130">
        <f t="shared" si="41"/>
        <v>1</v>
      </c>
      <c r="CE65" s="130">
        <f t="shared" si="39"/>
        <v>0</v>
      </c>
      <c r="CF65" s="131">
        <f t="shared" si="42"/>
        <v>0</v>
      </c>
      <c r="CG65" s="130" t="str">
        <f t="shared" si="43"/>
        <v>-</v>
      </c>
      <c r="CH65" s="130" t="str">
        <f t="shared" si="44"/>
        <v>-</v>
      </c>
      <c r="CI65" s="130">
        <f t="shared" si="45"/>
        <v>0</v>
      </c>
    </row>
    <row r="66" spans="1:87" ht="12.6" customHeight="1" x14ac:dyDescent="0.25">
      <c r="A66" s="109"/>
      <c r="B66" s="81"/>
      <c r="C66" s="110" t="str">
        <f t="shared" si="46"/>
        <v/>
      </c>
      <c r="D66" s="73" t="str">
        <f t="shared" si="47"/>
        <v/>
      </c>
      <c r="E66" s="98" t="str">
        <f t="shared" si="12"/>
        <v/>
      </c>
      <c r="F66" s="74" t="str">
        <f t="shared" si="48"/>
        <v/>
      </c>
      <c r="G66" s="81"/>
      <c r="H66" s="82"/>
      <c r="I66" s="18"/>
      <c r="J66" s="83"/>
      <c r="K66" s="84"/>
      <c r="L66" s="32"/>
      <c r="M66" s="32"/>
      <c r="N66" s="85"/>
      <c r="O66" s="86"/>
      <c r="P66" s="86"/>
      <c r="Q66" s="86"/>
      <c r="R66" s="86"/>
      <c r="S66" s="86"/>
      <c r="T66" s="87"/>
      <c r="U66" s="88"/>
      <c r="V66" s="86"/>
      <c r="W66" s="86"/>
      <c r="X66" s="86"/>
      <c r="Y66" s="86"/>
      <c r="Z66" s="86"/>
      <c r="AA66" s="89"/>
      <c r="AB66" s="32"/>
      <c r="AC66" s="61"/>
      <c r="AD66" s="32"/>
      <c r="AE66" s="61"/>
      <c r="AF66" s="69"/>
      <c r="AG66" s="62"/>
      <c r="AH66" s="3"/>
      <c r="AI66" s="4"/>
      <c r="AJ66" s="5"/>
      <c r="AK66" s="5"/>
      <c r="AL66" s="22"/>
      <c r="AM66" s="22"/>
      <c r="AN66" s="16"/>
      <c r="AO66" s="2"/>
      <c r="AP66" s="60"/>
      <c r="AQ66" s="59"/>
      <c r="AR66" s="63"/>
      <c r="AS66" s="123"/>
      <c r="AT66" s="124"/>
      <c r="AU66" s="125"/>
      <c r="AV66" s="126"/>
      <c r="AW66" s="75" t="str">
        <f t="shared" si="49"/>
        <v>-</v>
      </c>
      <c r="AX66" s="92" t="str">
        <f t="shared" si="13"/>
        <v/>
      </c>
      <c r="AY66" s="76" t="str">
        <f t="shared" si="14"/>
        <v/>
      </c>
      <c r="AZ66" s="72" t="str">
        <f t="shared" si="15"/>
        <v/>
      </c>
      <c r="BA66" s="93" t="str">
        <f t="shared" si="16"/>
        <v/>
      </c>
      <c r="BB66" s="94" t="str">
        <f t="shared" si="17"/>
        <v/>
      </c>
      <c r="BC66" s="94" t="str">
        <f t="shared" si="18"/>
        <v/>
      </c>
      <c r="BD66" s="94" t="str">
        <f t="shared" si="19"/>
        <v/>
      </c>
      <c r="BE66" s="94" t="str">
        <f t="shared" si="20"/>
        <v/>
      </c>
      <c r="BF66" s="94" t="str">
        <f t="shared" si="21"/>
        <v/>
      </c>
      <c r="BG66" s="95" t="str">
        <f t="shared" si="22"/>
        <v/>
      </c>
      <c r="BH66" s="96" t="str">
        <f t="shared" si="23"/>
        <v/>
      </c>
      <c r="BI66" s="96" t="str">
        <f t="shared" si="24"/>
        <v/>
      </c>
      <c r="BJ66" s="96" t="str">
        <f t="shared" si="25"/>
        <v/>
      </c>
      <c r="BK66" s="96" t="str">
        <f t="shared" si="26"/>
        <v/>
      </c>
      <c r="BL66" s="96" t="str">
        <f t="shared" si="27"/>
        <v/>
      </c>
      <c r="BM66" s="96" t="str">
        <f t="shared" si="28"/>
        <v/>
      </c>
      <c r="BN66" s="96" t="str">
        <f t="shared" si="29"/>
        <v/>
      </c>
      <c r="BO66" s="77">
        <f t="shared" si="30"/>
        <v>0</v>
      </c>
      <c r="BP66" s="78">
        <f t="shared" si="31"/>
        <v>0</v>
      </c>
      <c r="BQ66" s="79">
        <f t="shared" ca="1" si="50"/>
        <v>0</v>
      </c>
      <c r="BR66" s="78">
        <f t="shared" si="32"/>
        <v>0</v>
      </c>
      <c r="BS66" s="78">
        <f t="shared" si="33"/>
        <v>0</v>
      </c>
      <c r="BT66" s="80">
        <f t="shared" si="51"/>
        <v>0</v>
      </c>
      <c r="BU66" s="78">
        <f t="shared" si="34"/>
        <v>0</v>
      </c>
      <c r="BV66" s="78">
        <f t="shared" si="35"/>
        <v>0</v>
      </c>
      <c r="BW66" s="97">
        <f t="shared" si="36"/>
        <v>0</v>
      </c>
      <c r="BX66" s="111"/>
      <c r="BY66" s="111"/>
      <c r="BZ66" s="111"/>
      <c r="CA66" s="111"/>
      <c r="CC66" s="129">
        <f t="shared" si="40"/>
        <v>0</v>
      </c>
      <c r="CD66" s="130">
        <f t="shared" si="41"/>
        <v>1</v>
      </c>
      <c r="CE66" s="130">
        <f t="shared" si="39"/>
        <v>0</v>
      </c>
      <c r="CF66" s="131">
        <f t="shared" si="42"/>
        <v>0</v>
      </c>
      <c r="CG66" s="130" t="str">
        <f t="shared" si="43"/>
        <v>-</v>
      </c>
      <c r="CH66" s="130" t="str">
        <f t="shared" si="44"/>
        <v>-</v>
      </c>
      <c r="CI66" s="130">
        <f t="shared" si="45"/>
        <v>0</v>
      </c>
    </row>
    <row r="67" spans="1:87" ht="12.6" customHeight="1" x14ac:dyDescent="0.25">
      <c r="A67" s="109"/>
      <c r="B67" s="81"/>
      <c r="C67" s="110" t="str">
        <f t="shared" si="46"/>
        <v/>
      </c>
      <c r="D67" s="73" t="str">
        <f t="shared" si="47"/>
        <v/>
      </c>
      <c r="E67" s="98" t="str">
        <f t="shared" si="12"/>
        <v/>
      </c>
      <c r="F67" s="74" t="str">
        <f t="shared" si="48"/>
        <v/>
      </c>
      <c r="G67" s="81"/>
      <c r="H67" s="82"/>
      <c r="I67" s="18"/>
      <c r="J67" s="83"/>
      <c r="K67" s="84"/>
      <c r="L67" s="32"/>
      <c r="M67" s="32"/>
      <c r="N67" s="85"/>
      <c r="O67" s="86"/>
      <c r="P67" s="86"/>
      <c r="Q67" s="86"/>
      <c r="R67" s="86"/>
      <c r="S67" s="86"/>
      <c r="T67" s="87"/>
      <c r="U67" s="88"/>
      <c r="V67" s="86"/>
      <c r="W67" s="86"/>
      <c r="X67" s="86"/>
      <c r="Y67" s="86"/>
      <c r="Z67" s="86"/>
      <c r="AA67" s="89"/>
      <c r="AB67" s="32"/>
      <c r="AC67" s="61"/>
      <c r="AD67" s="32"/>
      <c r="AE67" s="61"/>
      <c r="AF67" s="69"/>
      <c r="AG67" s="62"/>
      <c r="AH67" s="3"/>
      <c r="AI67" s="4"/>
      <c r="AJ67" s="5"/>
      <c r="AK67" s="5"/>
      <c r="AL67" s="22"/>
      <c r="AM67" s="22"/>
      <c r="AN67" s="16"/>
      <c r="AO67" s="2"/>
      <c r="AP67" s="60"/>
      <c r="AQ67" s="59"/>
      <c r="AR67" s="63"/>
      <c r="AS67" s="123"/>
      <c r="AT67" s="124"/>
      <c r="AU67" s="125"/>
      <c r="AV67" s="126"/>
      <c r="AW67" s="75" t="str">
        <f t="shared" si="49"/>
        <v>-</v>
      </c>
      <c r="AX67" s="92" t="str">
        <f t="shared" si="13"/>
        <v/>
      </c>
      <c r="AY67" s="76" t="str">
        <f t="shared" si="14"/>
        <v/>
      </c>
      <c r="AZ67" s="72" t="str">
        <f t="shared" si="15"/>
        <v/>
      </c>
      <c r="BA67" s="93" t="str">
        <f t="shared" si="16"/>
        <v/>
      </c>
      <c r="BB67" s="94" t="str">
        <f t="shared" si="17"/>
        <v/>
      </c>
      <c r="BC67" s="94" t="str">
        <f t="shared" si="18"/>
        <v/>
      </c>
      <c r="BD67" s="94" t="str">
        <f t="shared" si="19"/>
        <v/>
      </c>
      <c r="BE67" s="94" t="str">
        <f t="shared" si="20"/>
        <v/>
      </c>
      <c r="BF67" s="94" t="str">
        <f t="shared" si="21"/>
        <v/>
      </c>
      <c r="BG67" s="95" t="str">
        <f t="shared" si="22"/>
        <v/>
      </c>
      <c r="BH67" s="96" t="str">
        <f t="shared" si="23"/>
        <v/>
      </c>
      <c r="BI67" s="96" t="str">
        <f t="shared" si="24"/>
        <v/>
      </c>
      <c r="BJ67" s="96" t="str">
        <f t="shared" si="25"/>
        <v/>
      </c>
      <c r="BK67" s="96" t="str">
        <f t="shared" si="26"/>
        <v/>
      </c>
      <c r="BL67" s="96" t="str">
        <f t="shared" si="27"/>
        <v/>
      </c>
      <c r="BM67" s="96" t="str">
        <f t="shared" si="28"/>
        <v/>
      </c>
      <c r="BN67" s="96" t="str">
        <f t="shared" si="29"/>
        <v/>
      </c>
      <c r="BO67" s="77">
        <f t="shared" si="30"/>
        <v>0</v>
      </c>
      <c r="BP67" s="78">
        <f t="shared" si="31"/>
        <v>0</v>
      </c>
      <c r="BQ67" s="79">
        <f t="shared" ca="1" si="50"/>
        <v>0</v>
      </c>
      <c r="BR67" s="78">
        <f t="shared" si="32"/>
        <v>0</v>
      </c>
      <c r="BS67" s="78">
        <f t="shared" si="33"/>
        <v>0</v>
      </c>
      <c r="BT67" s="80">
        <f t="shared" si="51"/>
        <v>0</v>
      </c>
      <c r="BU67" s="78">
        <f t="shared" si="34"/>
        <v>0</v>
      </c>
      <c r="BV67" s="78">
        <f t="shared" si="35"/>
        <v>0</v>
      </c>
      <c r="BW67" s="97">
        <f t="shared" si="36"/>
        <v>0</v>
      </c>
      <c r="BX67" s="111"/>
      <c r="BY67" s="111"/>
      <c r="BZ67" s="111"/>
      <c r="CA67" s="111"/>
      <c r="CC67" s="129">
        <f t="shared" si="40"/>
        <v>0</v>
      </c>
      <c r="CD67" s="130">
        <f t="shared" si="41"/>
        <v>1</v>
      </c>
      <c r="CE67" s="130">
        <f t="shared" si="39"/>
        <v>0</v>
      </c>
      <c r="CF67" s="131">
        <f t="shared" si="42"/>
        <v>0</v>
      </c>
      <c r="CG67" s="130" t="str">
        <f t="shared" si="43"/>
        <v>-</v>
      </c>
      <c r="CH67" s="130" t="str">
        <f t="shared" si="44"/>
        <v>-</v>
      </c>
      <c r="CI67" s="130">
        <f t="shared" si="45"/>
        <v>0</v>
      </c>
    </row>
    <row r="68" spans="1:87" ht="12.6" customHeight="1" x14ac:dyDescent="0.25">
      <c r="A68" s="109"/>
      <c r="B68" s="81"/>
      <c r="C68" s="110" t="str">
        <f t="shared" ref="C68:C104" si="52">IF(J68="","",IFERROR(VLOOKUP(J68,ListeBP,6,0),INDEX(ListeBP,MATCH(J68&amp;"*",INDEX(ListeBP,,1),1),6)))</f>
        <v/>
      </c>
      <c r="D68" s="73" t="str">
        <f t="shared" ref="D68:D104" si="53">IF(J68="","",IFERROR(VLOOKUP(J68,ListeBP,5,0),INDEX(ListeBP,MATCH(J68&amp;"*",INDEX(ListeBP,,1),1),5)))</f>
        <v/>
      </c>
      <c r="E68" s="98" t="str">
        <f t="shared" si="12"/>
        <v/>
      </c>
      <c r="F68" s="74" t="str">
        <f t="shared" ref="F68:F104" si="54">IF(J68="","",IFERROR(VLOOKUP(J68,ListeBP,2,0),INDEX(ListeBP,MATCH(J68&amp;"*",INDEX(ListeBP,,1),1),2)))</f>
        <v/>
      </c>
      <c r="G68" s="81"/>
      <c r="H68" s="82"/>
      <c r="I68" s="18"/>
      <c r="J68" s="83"/>
      <c r="K68" s="84"/>
      <c r="L68" s="32"/>
      <c r="M68" s="32"/>
      <c r="N68" s="85"/>
      <c r="O68" s="86"/>
      <c r="P68" s="86"/>
      <c r="Q68" s="86"/>
      <c r="R68" s="86"/>
      <c r="S68" s="86"/>
      <c r="T68" s="87"/>
      <c r="U68" s="88"/>
      <c r="V68" s="86"/>
      <c r="W68" s="86"/>
      <c r="X68" s="86"/>
      <c r="Y68" s="86"/>
      <c r="Z68" s="86"/>
      <c r="AA68" s="89"/>
      <c r="AB68" s="32"/>
      <c r="AC68" s="61"/>
      <c r="AD68" s="32"/>
      <c r="AE68" s="61"/>
      <c r="AF68" s="69"/>
      <c r="AG68" s="62"/>
      <c r="AH68" s="3"/>
      <c r="AI68" s="4"/>
      <c r="AJ68" s="5"/>
      <c r="AK68" s="5"/>
      <c r="AL68" s="22"/>
      <c r="AM68" s="22"/>
      <c r="AN68" s="16"/>
      <c r="AO68" s="2"/>
      <c r="AP68" s="60"/>
      <c r="AQ68" s="59"/>
      <c r="AR68" s="63"/>
      <c r="AS68" s="123"/>
      <c r="AT68" s="124"/>
      <c r="AU68" s="125"/>
      <c r="AV68" s="126"/>
      <c r="AW68" s="75" t="str">
        <f t="shared" ref="AW68:AW104" si="55">IF(J68="","-",VLOOKUP(J68,ListeBP,3,0)&amp;VLOOKUP(J68,ListeBP,4,0))</f>
        <v>-</v>
      </c>
      <c r="AX68" s="92" t="str">
        <f t="shared" si="13"/>
        <v/>
      </c>
      <c r="AY68" s="76" t="str">
        <f t="shared" si="14"/>
        <v/>
      </c>
      <c r="AZ68" s="72" t="str">
        <f t="shared" si="15"/>
        <v/>
      </c>
      <c r="BA68" s="93" t="str">
        <f t="shared" si="16"/>
        <v/>
      </c>
      <c r="BB68" s="94" t="str">
        <f t="shared" si="17"/>
        <v/>
      </c>
      <c r="BC68" s="94" t="str">
        <f t="shared" si="18"/>
        <v/>
      </c>
      <c r="BD68" s="94" t="str">
        <f t="shared" si="19"/>
        <v/>
      </c>
      <c r="BE68" s="94" t="str">
        <f t="shared" si="20"/>
        <v/>
      </c>
      <c r="BF68" s="94" t="str">
        <f t="shared" si="21"/>
        <v/>
      </c>
      <c r="BG68" s="95" t="str">
        <f t="shared" si="22"/>
        <v/>
      </c>
      <c r="BH68" s="96" t="str">
        <f t="shared" si="23"/>
        <v/>
      </c>
      <c r="BI68" s="96" t="str">
        <f t="shared" si="24"/>
        <v/>
      </c>
      <c r="BJ68" s="96" t="str">
        <f t="shared" si="25"/>
        <v/>
      </c>
      <c r="BK68" s="96" t="str">
        <f t="shared" si="26"/>
        <v/>
      </c>
      <c r="BL68" s="96" t="str">
        <f t="shared" si="27"/>
        <v/>
      </c>
      <c r="BM68" s="96" t="str">
        <f t="shared" si="28"/>
        <v/>
      </c>
      <c r="BN68" s="96" t="str">
        <f t="shared" si="29"/>
        <v/>
      </c>
      <c r="BO68" s="77">
        <f t="shared" si="30"/>
        <v>0</v>
      </c>
      <c r="BP68" s="78">
        <f t="shared" si="31"/>
        <v>0</v>
      </c>
      <c r="BQ68" s="79">
        <f t="shared" ref="BQ68:BQ104" ca="1" si="56">IF(OR(I68="",I68=0,ISERROR(VLOOKUP(I68,ListeDEBI,1,0))),0,1)</f>
        <v>0</v>
      </c>
      <c r="BR68" s="78">
        <f t="shared" si="32"/>
        <v>0</v>
      </c>
      <c r="BS68" s="78">
        <f t="shared" si="33"/>
        <v>0</v>
      </c>
      <c r="BT68" s="80">
        <f t="shared" ref="BT68:BT104" si="57">IF(M68&lt;L68,0,IF(COUNTIFS(L68,"&gt;="&amp;(MIN(kalendar)),M68,"&lt;="&amp;(MAX(kalendar)),L68,"&lt;"&amp;"="&amp;(MAX(kalendar)),M68,"&gt;"&amp;"="&amp;(MIN(kalendar)))=1,1,0))</f>
        <v>0</v>
      </c>
      <c r="BU68" s="78">
        <f t="shared" si="34"/>
        <v>0</v>
      </c>
      <c r="BV68" s="78">
        <f t="shared" si="35"/>
        <v>0</v>
      </c>
      <c r="BW68" s="97">
        <f t="shared" si="36"/>
        <v>0</v>
      </c>
      <c r="BX68" s="111"/>
      <c r="BY68" s="111"/>
      <c r="BZ68" s="111"/>
      <c r="CA68" s="111"/>
      <c r="CC68" s="129">
        <f t="shared" si="40"/>
        <v>0</v>
      </c>
      <c r="CD68" s="130">
        <f t="shared" si="41"/>
        <v>1</v>
      </c>
      <c r="CE68" s="130">
        <f t="shared" si="39"/>
        <v>0</v>
      </c>
      <c r="CF68" s="131">
        <f t="shared" si="42"/>
        <v>0</v>
      </c>
      <c r="CG68" s="130" t="str">
        <f t="shared" si="43"/>
        <v>-</v>
      </c>
      <c r="CH68" s="130" t="str">
        <f t="shared" si="44"/>
        <v>-</v>
      </c>
      <c r="CI68" s="130">
        <f t="shared" si="45"/>
        <v>0</v>
      </c>
    </row>
    <row r="69" spans="1:87" ht="12.6" customHeight="1" x14ac:dyDescent="0.25">
      <c r="A69" s="109"/>
      <c r="B69" s="81"/>
      <c r="C69" s="110" t="str">
        <f t="shared" si="52"/>
        <v/>
      </c>
      <c r="D69" s="73" t="str">
        <f t="shared" si="53"/>
        <v/>
      </c>
      <c r="E69" s="98" t="str">
        <f t="shared" ref="E69:E104" si="58">IF(OR(G69="",I69="",J69="",K69="",L69="",M69="",AB69="",AC69="",AD69="",AE69="",AF69=""),"",IF(OR(AU69="",AU69="Konflikt",AU69="Offen"),1,IF(AU69="Abgelehnt",0,2)))</f>
        <v/>
      </c>
      <c r="F69" s="74" t="str">
        <f t="shared" si="54"/>
        <v/>
      </c>
      <c r="G69" s="81"/>
      <c r="H69" s="82"/>
      <c r="I69" s="18"/>
      <c r="J69" s="83"/>
      <c r="K69" s="84"/>
      <c r="L69" s="32"/>
      <c r="M69" s="32"/>
      <c r="N69" s="85"/>
      <c r="O69" s="86"/>
      <c r="P69" s="86"/>
      <c r="Q69" s="86"/>
      <c r="R69" s="86"/>
      <c r="S69" s="86"/>
      <c r="T69" s="87"/>
      <c r="U69" s="88"/>
      <c r="V69" s="86"/>
      <c r="W69" s="86"/>
      <c r="X69" s="86"/>
      <c r="Y69" s="86"/>
      <c r="Z69" s="86"/>
      <c r="AA69" s="89"/>
      <c r="AB69" s="32"/>
      <c r="AC69" s="61"/>
      <c r="AD69" s="32"/>
      <c r="AE69" s="61"/>
      <c r="AF69" s="69"/>
      <c r="AG69" s="62"/>
      <c r="AH69" s="3"/>
      <c r="AI69" s="4"/>
      <c r="AJ69" s="5"/>
      <c r="AK69" s="5"/>
      <c r="AL69" s="22"/>
      <c r="AM69" s="22"/>
      <c r="AN69" s="16"/>
      <c r="AO69" s="2"/>
      <c r="AP69" s="60"/>
      <c r="AQ69" s="59"/>
      <c r="AR69" s="63"/>
      <c r="AS69" s="123"/>
      <c r="AT69" s="124"/>
      <c r="AU69" s="125"/>
      <c r="AV69" s="126"/>
      <c r="AW69" s="75" t="str">
        <f t="shared" si="55"/>
        <v>-</v>
      </c>
      <c r="AX69" s="92" t="str">
        <f t="shared" ref="AX69:AX104" si="59">IF(M69&lt;L69,"",IF(OR(L69="",M69=""),"",SUM(BH69:BN69)))</f>
        <v/>
      </c>
      <c r="AY69" s="76" t="str">
        <f t="shared" ref="AY69:AY104" si="60">IF(OR(G69="",I69="",J69="",K69="",L69="",M69="",AB69="",AC69="",AD69="",AE69="",AF69=""),"",
IF(OR(AF69&lt;&gt;"Abstellen",AU69="Abgelehnt"),0,CF69))</f>
        <v/>
      </c>
      <c r="AZ69" s="72" t="str">
        <f t="shared" ref="AZ69:AZ104" si="61">IF(OR(AX69="",AY69=""),"",AX69*AY69)</f>
        <v/>
      </c>
      <c r="BA69" s="93" t="str">
        <f t="shared" ref="BA69:BA104" si="62">IF(TRIM(N69)&lt;&gt;"",1,"")</f>
        <v/>
      </c>
      <c r="BB69" s="94" t="str">
        <f t="shared" ref="BB69:BB104" si="63">IF(TRIM(O69)&lt;&gt;"",2,"")</f>
        <v/>
      </c>
      <c r="BC69" s="94" t="str">
        <f t="shared" ref="BC69:BC104" si="64">IF(TRIM(P69)&lt;&gt;"",3,"")</f>
        <v/>
      </c>
      <c r="BD69" s="94" t="str">
        <f t="shared" ref="BD69:BD104" si="65">IF(TRIM(Q69)&lt;&gt;"",4,"")</f>
        <v/>
      </c>
      <c r="BE69" s="94" t="str">
        <f t="shared" ref="BE69:BE104" si="66">IF(TRIM(R69)&lt;&gt;"",5,"")</f>
        <v/>
      </c>
      <c r="BF69" s="94" t="str">
        <f t="shared" ref="BF69:BF104" si="67">IF(TRIM(S69)&lt;&gt;"",6,"")</f>
        <v/>
      </c>
      <c r="BG69" s="95" t="str">
        <f t="shared" ref="BG69:BG104" si="68">IF(TRIM(T69)&lt;&gt;"",7,"")</f>
        <v/>
      </c>
      <c r="BH69" s="96" t="str">
        <f t="shared" ref="BH69:BH104" si="69">IF($G69="","",COUNTIFS(Tag,BA69,kalendar,"&gt;"&amp;"="&amp;$L69,kalendar,"&lt;"&amp;"="&amp;$M69))</f>
        <v/>
      </c>
      <c r="BI69" s="96" t="str">
        <f t="shared" ref="BI69:BI104" si="70">IF($G69="","",COUNTIFS(Tag,BB69,kalendar,"&gt;"&amp;"="&amp;$L69,kalendar,"&lt;"&amp;"="&amp;$M69))</f>
        <v/>
      </c>
      <c r="BJ69" s="96" t="str">
        <f t="shared" ref="BJ69:BJ104" si="71">IF($G69="","",COUNTIFS(Tag,BC69,kalendar,"&gt;"&amp;"="&amp;$L69,kalendar,"&lt;"&amp;"="&amp;$M69))</f>
        <v/>
      </c>
      <c r="BK69" s="96" t="str">
        <f t="shared" ref="BK69:BK104" si="72">IF($G69="","",COUNTIFS(Tag,BD69,kalendar,"&gt;"&amp;"="&amp;$L69,kalendar,"&lt;"&amp;"="&amp;$M69))</f>
        <v/>
      </c>
      <c r="BL69" s="96" t="str">
        <f t="shared" ref="BL69:BL104" si="73">IF($G69="","",COUNTIFS(Tag,BE69,kalendar,"&gt;"&amp;"="&amp;$L69,kalendar,"&lt;"&amp;"="&amp;$M69))</f>
        <v/>
      </c>
      <c r="BM69" s="96" t="str">
        <f t="shared" ref="BM69:BM104" si="74">IF($G69="","",COUNTIFS(Tag,BF69,kalendar,"&gt;"&amp;"="&amp;$L69,kalendar,"&lt;"&amp;"="&amp;$M69))</f>
        <v/>
      </c>
      <c r="BN69" s="96" t="str">
        <f t="shared" ref="BN69:BN104" si="75">IF($G69="","",COUNTIFS(Tag,BG69,kalendar,"&gt;"&amp;"="&amp;$L69,kalendar,"&lt;"&amp;"="&amp;$M69))</f>
        <v/>
      </c>
      <c r="BO69" s="77">
        <f t="shared" ref="BO69:BO104" si="76">IF(OR(G69="AOZ",G69="AMZ"),1,0)</f>
        <v>0</v>
      </c>
      <c r="BP69" s="78">
        <f t="shared" ref="BP69:BP104" si="77">IF(G69="AOZ",1,IF(AND(G69="AMZ",H69&lt;100000,H69&gt;0),1,0))</f>
        <v>0</v>
      </c>
      <c r="BQ69" s="79">
        <f t="shared" ca="1" si="56"/>
        <v>0</v>
      </c>
      <c r="BR69" s="78">
        <f t="shared" ref="BR69:BR104" si="78">IF(OR(J69="",ISERROR(AW69)),0,1)</f>
        <v>0</v>
      </c>
      <c r="BS69" s="78">
        <f t="shared" ref="BS69:BS104" si="79">IF(K69&gt;1,1,0)</f>
        <v>0</v>
      </c>
      <c r="BT69" s="80">
        <f t="shared" si="57"/>
        <v>0</v>
      </c>
      <c r="BU69" s="78">
        <f t="shared" ref="BU69:BU104" si="80">IF(SUM(BH69:BN69)=0,0,1)</f>
        <v>0</v>
      </c>
      <c r="BV69" s="78">
        <f t="shared" ref="BV69:BV104" si="81">IF(AND(AND(AB69&gt;0,AD69&gt;0,AC69&lt;&gt;"",AE69&lt;&gt;"",SUM(AB69+AC69)&lt;SUM(AD69+AE69)),NOT(ISERROR(AY69))),1,0)</f>
        <v>0</v>
      </c>
      <c r="BW69" s="97">
        <f t="shared" ref="BW69:BW104" si="82">IF(OR(AF69="Abstellen",AF69="Rangieren",AF69="Umfahren"),1,0)</f>
        <v>0</v>
      </c>
      <c r="BX69" s="111"/>
      <c r="BY69" s="111"/>
      <c r="BZ69" s="111"/>
      <c r="CA69" s="111"/>
      <c r="CC69" s="129">
        <f t="shared" si="40"/>
        <v>0</v>
      </c>
      <c r="CD69" s="130">
        <f t="shared" si="41"/>
        <v>1</v>
      </c>
      <c r="CE69" s="130">
        <f t="shared" ref="CE69:CE132" si="83">IF(AND(AH69="Freiverlad",CC69&gt;10),ROUND(CC69-8,0),ROUND(CC69,0))</f>
        <v>0</v>
      </c>
      <c r="CF69" s="131">
        <f t="shared" si="42"/>
        <v>0</v>
      </c>
      <c r="CG69" s="130" t="str">
        <f t="shared" si="43"/>
        <v>-</v>
      </c>
      <c r="CH69" s="130" t="str">
        <f t="shared" si="44"/>
        <v>-</v>
      </c>
      <c r="CI69" s="130">
        <f t="shared" si="45"/>
        <v>0</v>
      </c>
    </row>
    <row r="70" spans="1:87" ht="12.6" customHeight="1" x14ac:dyDescent="0.25">
      <c r="A70" s="109"/>
      <c r="B70" s="81"/>
      <c r="C70" s="110" t="str">
        <f t="shared" si="52"/>
        <v/>
      </c>
      <c r="D70" s="73" t="str">
        <f t="shared" si="53"/>
        <v/>
      </c>
      <c r="E70" s="98" t="str">
        <f t="shared" si="58"/>
        <v/>
      </c>
      <c r="F70" s="74" t="str">
        <f t="shared" si="54"/>
        <v/>
      </c>
      <c r="G70" s="81"/>
      <c r="H70" s="82"/>
      <c r="I70" s="18"/>
      <c r="J70" s="83"/>
      <c r="K70" s="84"/>
      <c r="L70" s="32"/>
      <c r="M70" s="32"/>
      <c r="N70" s="85"/>
      <c r="O70" s="86"/>
      <c r="P70" s="86"/>
      <c r="Q70" s="86"/>
      <c r="R70" s="86"/>
      <c r="S70" s="86"/>
      <c r="T70" s="87"/>
      <c r="U70" s="88"/>
      <c r="V70" s="86"/>
      <c r="W70" s="86"/>
      <c r="X70" s="86"/>
      <c r="Y70" s="86"/>
      <c r="Z70" s="86"/>
      <c r="AA70" s="89"/>
      <c r="AB70" s="32"/>
      <c r="AC70" s="61"/>
      <c r="AD70" s="32"/>
      <c r="AE70" s="61"/>
      <c r="AF70" s="69"/>
      <c r="AG70" s="62"/>
      <c r="AH70" s="3"/>
      <c r="AI70" s="4"/>
      <c r="AJ70" s="5"/>
      <c r="AK70" s="5"/>
      <c r="AL70" s="22"/>
      <c r="AM70" s="22"/>
      <c r="AN70" s="16"/>
      <c r="AO70" s="2"/>
      <c r="AP70" s="60"/>
      <c r="AQ70" s="59"/>
      <c r="AR70" s="63"/>
      <c r="AS70" s="123"/>
      <c r="AT70" s="124"/>
      <c r="AU70" s="125"/>
      <c r="AV70" s="126"/>
      <c r="AW70" s="75" t="str">
        <f t="shared" si="55"/>
        <v>-</v>
      </c>
      <c r="AX70" s="92" t="str">
        <f t="shared" si="59"/>
        <v/>
      </c>
      <c r="AY70" s="76" t="str">
        <f t="shared" si="60"/>
        <v/>
      </c>
      <c r="AZ70" s="72" t="str">
        <f t="shared" si="61"/>
        <v/>
      </c>
      <c r="BA70" s="93" t="str">
        <f t="shared" si="62"/>
        <v/>
      </c>
      <c r="BB70" s="94" t="str">
        <f t="shared" si="63"/>
        <v/>
      </c>
      <c r="BC70" s="94" t="str">
        <f t="shared" si="64"/>
        <v/>
      </c>
      <c r="BD70" s="94" t="str">
        <f t="shared" si="65"/>
        <v/>
      </c>
      <c r="BE70" s="94" t="str">
        <f t="shared" si="66"/>
        <v/>
      </c>
      <c r="BF70" s="94" t="str">
        <f t="shared" si="67"/>
        <v/>
      </c>
      <c r="BG70" s="95" t="str">
        <f t="shared" si="68"/>
        <v/>
      </c>
      <c r="BH70" s="96" t="str">
        <f t="shared" si="69"/>
        <v/>
      </c>
      <c r="BI70" s="96" t="str">
        <f t="shared" si="70"/>
        <v/>
      </c>
      <c r="BJ70" s="96" t="str">
        <f t="shared" si="71"/>
        <v/>
      </c>
      <c r="BK70" s="96" t="str">
        <f t="shared" si="72"/>
        <v/>
      </c>
      <c r="BL70" s="96" t="str">
        <f t="shared" si="73"/>
        <v/>
      </c>
      <c r="BM70" s="96" t="str">
        <f t="shared" si="74"/>
        <v/>
      </c>
      <c r="BN70" s="96" t="str">
        <f t="shared" si="75"/>
        <v/>
      </c>
      <c r="BO70" s="77">
        <f t="shared" si="76"/>
        <v>0</v>
      </c>
      <c r="BP70" s="78">
        <f t="shared" si="77"/>
        <v>0</v>
      </c>
      <c r="BQ70" s="79">
        <f t="shared" ca="1" si="56"/>
        <v>0</v>
      </c>
      <c r="BR70" s="78">
        <f t="shared" si="78"/>
        <v>0</v>
      </c>
      <c r="BS70" s="78">
        <f t="shared" si="79"/>
        <v>0</v>
      </c>
      <c r="BT70" s="80">
        <f t="shared" si="57"/>
        <v>0</v>
      </c>
      <c r="BU70" s="78">
        <f t="shared" si="80"/>
        <v>0</v>
      </c>
      <c r="BV70" s="78">
        <f t="shared" si="81"/>
        <v>0</v>
      </c>
      <c r="BW70" s="97">
        <f t="shared" si="82"/>
        <v>0</v>
      </c>
      <c r="BX70" s="111"/>
      <c r="BY70" s="111"/>
      <c r="BZ70" s="111"/>
      <c r="CA70" s="111"/>
      <c r="CC70" s="129">
        <f t="shared" ref="CC70:CC133" si="84">_xlfn.CEILING.MATH((((AD70+AE70)-(1/1441))-(AB70+AC70)),1/24)*24</f>
        <v>0</v>
      </c>
      <c r="CD70" s="130">
        <f t="shared" ref="CD70:CD133" si="85">IF(AND(AH70="Freiverlad",CC70&lt;10.01),0,1)</f>
        <v>1</v>
      </c>
      <c r="CE70" s="130">
        <f t="shared" si="83"/>
        <v>0</v>
      </c>
      <c r="CF70" s="131">
        <f t="shared" ref="CF70:CF133" si="86">_xlfn.IFNA(VLOOKUP(PRODUCT(CD70:CE70),heures,2,0)*K70*CI70,0)</f>
        <v>0</v>
      </c>
      <c r="CG70" s="130" t="str">
        <f t="shared" ref="CG70:CG133" si="87">LEFT(AW70,1)</f>
        <v>-</v>
      </c>
      <c r="CH70" s="130" t="str">
        <f t="shared" ref="CH70:CH133" si="88">RIGHT(AW70,2)</f>
        <v>-</v>
      </c>
      <c r="CI70" s="130">
        <f t="shared" ref="CI70:CI133" si="89">IF(CG70="A",0.042,IF(CG70="B",IF(OR(CH70*1=11,CH70*1=65,CH70*1=85),0.028/2,0.028),IF(CG70="C",IF(OR(CH70*1=11,CH70*1=65,CH70*1=85),0.014/2,0.014),0)))</f>
        <v>0</v>
      </c>
    </row>
    <row r="71" spans="1:87" ht="12.6" customHeight="1" x14ac:dyDescent="0.25">
      <c r="A71" s="109"/>
      <c r="B71" s="81"/>
      <c r="C71" s="110" t="str">
        <f t="shared" si="52"/>
        <v/>
      </c>
      <c r="D71" s="73" t="str">
        <f t="shared" si="53"/>
        <v/>
      </c>
      <c r="E71" s="98" t="str">
        <f t="shared" si="58"/>
        <v/>
      </c>
      <c r="F71" s="74" t="str">
        <f t="shared" si="54"/>
        <v/>
      </c>
      <c r="G71" s="81"/>
      <c r="H71" s="82"/>
      <c r="I71" s="18"/>
      <c r="J71" s="83"/>
      <c r="K71" s="84"/>
      <c r="L71" s="32"/>
      <c r="M71" s="32"/>
      <c r="N71" s="85"/>
      <c r="O71" s="86"/>
      <c r="P71" s="86"/>
      <c r="Q71" s="86"/>
      <c r="R71" s="86"/>
      <c r="S71" s="86"/>
      <c r="T71" s="87"/>
      <c r="U71" s="88"/>
      <c r="V71" s="86"/>
      <c r="W71" s="86"/>
      <c r="X71" s="86"/>
      <c r="Y71" s="86"/>
      <c r="Z71" s="86"/>
      <c r="AA71" s="89"/>
      <c r="AB71" s="32"/>
      <c r="AC71" s="61"/>
      <c r="AD71" s="32"/>
      <c r="AE71" s="61"/>
      <c r="AF71" s="69"/>
      <c r="AG71" s="62"/>
      <c r="AH71" s="3"/>
      <c r="AI71" s="4"/>
      <c r="AJ71" s="5"/>
      <c r="AK71" s="5"/>
      <c r="AL71" s="22"/>
      <c r="AM71" s="22"/>
      <c r="AN71" s="16"/>
      <c r="AO71" s="2"/>
      <c r="AP71" s="60"/>
      <c r="AQ71" s="59"/>
      <c r="AR71" s="63"/>
      <c r="AS71" s="123"/>
      <c r="AT71" s="124"/>
      <c r="AU71" s="125"/>
      <c r="AV71" s="126"/>
      <c r="AW71" s="75" t="str">
        <f t="shared" si="55"/>
        <v>-</v>
      </c>
      <c r="AX71" s="92" t="str">
        <f t="shared" si="59"/>
        <v/>
      </c>
      <c r="AY71" s="76" t="str">
        <f t="shared" si="60"/>
        <v/>
      </c>
      <c r="AZ71" s="72" t="str">
        <f t="shared" si="61"/>
        <v/>
      </c>
      <c r="BA71" s="93" t="str">
        <f t="shared" si="62"/>
        <v/>
      </c>
      <c r="BB71" s="94" t="str">
        <f t="shared" si="63"/>
        <v/>
      </c>
      <c r="BC71" s="94" t="str">
        <f t="shared" si="64"/>
        <v/>
      </c>
      <c r="BD71" s="94" t="str">
        <f t="shared" si="65"/>
        <v/>
      </c>
      <c r="BE71" s="94" t="str">
        <f t="shared" si="66"/>
        <v/>
      </c>
      <c r="BF71" s="94" t="str">
        <f t="shared" si="67"/>
        <v/>
      </c>
      <c r="BG71" s="95" t="str">
        <f t="shared" si="68"/>
        <v/>
      </c>
      <c r="BH71" s="96" t="str">
        <f t="shared" si="69"/>
        <v/>
      </c>
      <c r="BI71" s="96" t="str">
        <f t="shared" si="70"/>
        <v/>
      </c>
      <c r="BJ71" s="96" t="str">
        <f t="shared" si="71"/>
        <v/>
      </c>
      <c r="BK71" s="96" t="str">
        <f t="shared" si="72"/>
        <v/>
      </c>
      <c r="BL71" s="96" t="str">
        <f t="shared" si="73"/>
        <v/>
      </c>
      <c r="BM71" s="96" t="str">
        <f t="shared" si="74"/>
        <v/>
      </c>
      <c r="BN71" s="96" t="str">
        <f t="shared" si="75"/>
        <v/>
      </c>
      <c r="BO71" s="77">
        <f t="shared" si="76"/>
        <v>0</v>
      </c>
      <c r="BP71" s="78">
        <f t="shared" si="77"/>
        <v>0</v>
      </c>
      <c r="BQ71" s="79">
        <f t="shared" ca="1" si="56"/>
        <v>0</v>
      </c>
      <c r="BR71" s="78">
        <f t="shared" si="78"/>
        <v>0</v>
      </c>
      <c r="BS71" s="78">
        <f t="shared" si="79"/>
        <v>0</v>
      </c>
      <c r="BT71" s="80">
        <f t="shared" si="57"/>
        <v>0</v>
      </c>
      <c r="BU71" s="78">
        <f t="shared" si="80"/>
        <v>0</v>
      </c>
      <c r="BV71" s="78">
        <f t="shared" si="81"/>
        <v>0</v>
      </c>
      <c r="BW71" s="97">
        <f t="shared" si="82"/>
        <v>0</v>
      </c>
      <c r="BX71" s="111"/>
      <c r="BY71" s="111"/>
      <c r="BZ71" s="111"/>
      <c r="CA71" s="111"/>
      <c r="CC71" s="129">
        <f t="shared" si="84"/>
        <v>0</v>
      </c>
      <c r="CD71" s="130">
        <f t="shared" si="85"/>
        <v>1</v>
      </c>
      <c r="CE71" s="130">
        <f t="shared" si="83"/>
        <v>0</v>
      </c>
      <c r="CF71" s="131">
        <f t="shared" si="86"/>
        <v>0</v>
      </c>
      <c r="CG71" s="130" t="str">
        <f t="shared" si="87"/>
        <v>-</v>
      </c>
      <c r="CH71" s="130" t="str">
        <f t="shared" si="88"/>
        <v>-</v>
      </c>
      <c r="CI71" s="130">
        <f t="shared" si="89"/>
        <v>0</v>
      </c>
    </row>
    <row r="72" spans="1:87" ht="12.6" customHeight="1" x14ac:dyDescent="0.25">
      <c r="A72" s="109"/>
      <c r="B72" s="81"/>
      <c r="C72" s="110" t="str">
        <f t="shared" si="52"/>
        <v/>
      </c>
      <c r="D72" s="73" t="str">
        <f t="shared" si="53"/>
        <v/>
      </c>
      <c r="E72" s="98" t="str">
        <f t="shared" si="58"/>
        <v/>
      </c>
      <c r="F72" s="74" t="str">
        <f t="shared" si="54"/>
        <v/>
      </c>
      <c r="G72" s="81"/>
      <c r="H72" s="82"/>
      <c r="I72" s="18"/>
      <c r="J72" s="83"/>
      <c r="K72" s="84"/>
      <c r="L72" s="32"/>
      <c r="M72" s="32"/>
      <c r="N72" s="85"/>
      <c r="O72" s="86"/>
      <c r="P72" s="86"/>
      <c r="Q72" s="86"/>
      <c r="R72" s="86"/>
      <c r="S72" s="86"/>
      <c r="T72" s="87"/>
      <c r="U72" s="88"/>
      <c r="V72" s="86"/>
      <c r="W72" s="86"/>
      <c r="X72" s="86"/>
      <c r="Y72" s="86"/>
      <c r="Z72" s="86"/>
      <c r="AA72" s="89"/>
      <c r="AB72" s="32"/>
      <c r="AC72" s="61"/>
      <c r="AD72" s="32"/>
      <c r="AE72" s="61"/>
      <c r="AF72" s="69"/>
      <c r="AG72" s="62"/>
      <c r="AH72" s="3"/>
      <c r="AI72" s="4"/>
      <c r="AJ72" s="5"/>
      <c r="AK72" s="5"/>
      <c r="AL72" s="22"/>
      <c r="AM72" s="22"/>
      <c r="AN72" s="16"/>
      <c r="AO72" s="2"/>
      <c r="AP72" s="60"/>
      <c r="AQ72" s="59"/>
      <c r="AR72" s="63"/>
      <c r="AS72" s="123"/>
      <c r="AT72" s="124"/>
      <c r="AU72" s="125"/>
      <c r="AV72" s="126"/>
      <c r="AW72" s="75" t="str">
        <f t="shared" si="55"/>
        <v>-</v>
      </c>
      <c r="AX72" s="92" t="str">
        <f t="shared" si="59"/>
        <v/>
      </c>
      <c r="AY72" s="76" t="str">
        <f t="shared" si="60"/>
        <v/>
      </c>
      <c r="AZ72" s="72" t="str">
        <f t="shared" si="61"/>
        <v/>
      </c>
      <c r="BA72" s="93" t="str">
        <f t="shared" si="62"/>
        <v/>
      </c>
      <c r="BB72" s="94" t="str">
        <f t="shared" si="63"/>
        <v/>
      </c>
      <c r="BC72" s="94" t="str">
        <f t="shared" si="64"/>
        <v/>
      </c>
      <c r="BD72" s="94" t="str">
        <f t="shared" si="65"/>
        <v/>
      </c>
      <c r="BE72" s="94" t="str">
        <f t="shared" si="66"/>
        <v/>
      </c>
      <c r="BF72" s="94" t="str">
        <f t="shared" si="67"/>
        <v/>
      </c>
      <c r="BG72" s="95" t="str">
        <f t="shared" si="68"/>
        <v/>
      </c>
      <c r="BH72" s="96" t="str">
        <f t="shared" si="69"/>
        <v/>
      </c>
      <c r="BI72" s="96" t="str">
        <f t="shared" si="70"/>
        <v/>
      </c>
      <c r="BJ72" s="96" t="str">
        <f t="shared" si="71"/>
        <v/>
      </c>
      <c r="BK72" s="96" t="str">
        <f t="shared" si="72"/>
        <v/>
      </c>
      <c r="BL72" s="96" t="str">
        <f t="shared" si="73"/>
        <v/>
      </c>
      <c r="BM72" s="96" t="str">
        <f t="shared" si="74"/>
        <v/>
      </c>
      <c r="BN72" s="96" t="str">
        <f t="shared" si="75"/>
        <v/>
      </c>
      <c r="BO72" s="77">
        <f t="shared" si="76"/>
        <v>0</v>
      </c>
      <c r="BP72" s="78">
        <f t="shared" si="77"/>
        <v>0</v>
      </c>
      <c r="BQ72" s="79">
        <f t="shared" ca="1" si="56"/>
        <v>0</v>
      </c>
      <c r="BR72" s="78">
        <f t="shared" si="78"/>
        <v>0</v>
      </c>
      <c r="BS72" s="78">
        <f t="shared" si="79"/>
        <v>0</v>
      </c>
      <c r="BT72" s="80">
        <f t="shared" si="57"/>
        <v>0</v>
      </c>
      <c r="BU72" s="78">
        <f t="shared" si="80"/>
        <v>0</v>
      </c>
      <c r="BV72" s="78">
        <f t="shared" si="81"/>
        <v>0</v>
      </c>
      <c r="BW72" s="97">
        <f t="shared" si="82"/>
        <v>0</v>
      </c>
      <c r="BX72" s="111"/>
      <c r="BY72" s="111"/>
      <c r="BZ72" s="111"/>
      <c r="CA72" s="111"/>
      <c r="CC72" s="129">
        <f t="shared" si="84"/>
        <v>0</v>
      </c>
      <c r="CD72" s="130">
        <f t="shared" si="85"/>
        <v>1</v>
      </c>
      <c r="CE72" s="130">
        <f t="shared" si="83"/>
        <v>0</v>
      </c>
      <c r="CF72" s="131">
        <f t="shared" si="86"/>
        <v>0</v>
      </c>
      <c r="CG72" s="130" t="str">
        <f t="shared" si="87"/>
        <v>-</v>
      </c>
      <c r="CH72" s="130" t="str">
        <f t="shared" si="88"/>
        <v>-</v>
      </c>
      <c r="CI72" s="130">
        <f t="shared" si="89"/>
        <v>0</v>
      </c>
    </row>
    <row r="73" spans="1:87" ht="12.6" customHeight="1" x14ac:dyDescent="0.25">
      <c r="A73" s="109"/>
      <c r="B73" s="81"/>
      <c r="C73" s="110" t="str">
        <f t="shared" si="52"/>
        <v/>
      </c>
      <c r="D73" s="73" t="str">
        <f t="shared" si="53"/>
        <v/>
      </c>
      <c r="E73" s="98" t="str">
        <f t="shared" si="58"/>
        <v/>
      </c>
      <c r="F73" s="74" t="str">
        <f t="shared" si="54"/>
        <v/>
      </c>
      <c r="G73" s="81"/>
      <c r="H73" s="82"/>
      <c r="I73" s="18"/>
      <c r="J73" s="83"/>
      <c r="K73" s="84"/>
      <c r="L73" s="32"/>
      <c r="M73" s="32"/>
      <c r="N73" s="85"/>
      <c r="O73" s="86"/>
      <c r="P73" s="86"/>
      <c r="Q73" s="86"/>
      <c r="R73" s="86"/>
      <c r="S73" s="86"/>
      <c r="T73" s="87"/>
      <c r="U73" s="88"/>
      <c r="V73" s="86"/>
      <c r="W73" s="86"/>
      <c r="X73" s="86"/>
      <c r="Y73" s="86"/>
      <c r="Z73" s="86"/>
      <c r="AA73" s="89"/>
      <c r="AB73" s="32"/>
      <c r="AC73" s="61"/>
      <c r="AD73" s="32"/>
      <c r="AE73" s="61"/>
      <c r="AF73" s="69"/>
      <c r="AG73" s="62"/>
      <c r="AH73" s="3"/>
      <c r="AI73" s="4"/>
      <c r="AJ73" s="5"/>
      <c r="AK73" s="5"/>
      <c r="AL73" s="22"/>
      <c r="AM73" s="22"/>
      <c r="AN73" s="16"/>
      <c r="AO73" s="2"/>
      <c r="AP73" s="60"/>
      <c r="AQ73" s="59"/>
      <c r="AR73" s="63"/>
      <c r="AS73" s="123"/>
      <c r="AT73" s="124"/>
      <c r="AU73" s="125"/>
      <c r="AV73" s="126"/>
      <c r="AW73" s="75" t="str">
        <f t="shared" si="55"/>
        <v>-</v>
      </c>
      <c r="AX73" s="92" t="str">
        <f t="shared" si="59"/>
        <v/>
      </c>
      <c r="AY73" s="76" t="str">
        <f t="shared" si="60"/>
        <v/>
      </c>
      <c r="AZ73" s="72" t="str">
        <f t="shared" si="61"/>
        <v/>
      </c>
      <c r="BA73" s="93" t="str">
        <f t="shared" si="62"/>
        <v/>
      </c>
      <c r="BB73" s="94" t="str">
        <f t="shared" si="63"/>
        <v/>
      </c>
      <c r="BC73" s="94" t="str">
        <f t="shared" si="64"/>
        <v/>
      </c>
      <c r="BD73" s="94" t="str">
        <f t="shared" si="65"/>
        <v/>
      </c>
      <c r="BE73" s="94" t="str">
        <f t="shared" si="66"/>
        <v/>
      </c>
      <c r="BF73" s="94" t="str">
        <f t="shared" si="67"/>
        <v/>
      </c>
      <c r="BG73" s="95" t="str">
        <f t="shared" si="68"/>
        <v/>
      </c>
      <c r="BH73" s="96" t="str">
        <f t="shared" si="69"/>
        <v/>
      </c>
      <c r="BI73" s="96" t="str">
        <f t="shared" si="70"/>
        <v/>
      </c>
      <c r="BJ73" s="96" t="str">
        <f t="shared" si="71"/>
        <v/>
      </c>
      <c r="BK73" s="96" t="str">
        <f t="shared" si="72"/>
        <v/>
      </c>
      <c r="BL73" s="96" t="str">
        <f t="shared" si="73"/>
        <v/>
      </c>
      <c r="BM73" s="96" t="str">
        <f t="shared" si="74"/>
        <v/>
      </c>
      <c r="BN73" s="96" t="str">
        <f t="shared" si="75"/>
        <v/>
      </c>
      <c r="BO73" s="77">
        <f t="shared" si="76"/>
        <v>0</v>
      </c>
      <c r="BP73" s="78">
        <f t="shared" si="77"/>
        <v>0</v>
      </c>
      <c r="BQ73" s="79">
        <f t="shared" ca="1" si="56"/>
        <v>0</v>
      </c>
      <c r="BR73" s="78">
        <f t="shared" si="78"/>
        <v>0</v>
      </c>
      <c r="BS73" s="78">
        <f t="shared" si="79"/>
        <v>0</v>
      </c>
      <c r="BT73" s="80">
        <f t="shared" si="57"/>
        <v>0</v>
      </c>
      <c r="BU73" s="78">
        <f t="shared" si="80"/>
        <v>0</v>
      </c>
      <c r="BV73" s="78">
        <f t="shared" si="81"/>
        <v>0</v>
      </c>
      <c r="BW73" s="97">
        <f t="shared" si="82"/>
        <v>0</v>
      </c>
      <c r="BX73" s="111"/>
      <c r="BY73" s="111"/>
      <c r="BZ73" s="111"/>
      <c r="CA73" s="111"/>
      <c r="CC73" s="129">
        <f t="shared" si="84"/>
        <v>0</v>
      </c>
      <c r="CD73" s="130">
        <f t="shared" si="85"/>
        <v>1</v>
      </c>
      <c r="CE73" s="130">
        <f t="shared" si="83"/>
        <v>0</v>
      </c>
      <c r="CF73" s="131">
        <f t="shared" si="86"/>
        <v>0</v>
      </c>
      <c r="CG73" s="130" t="str">
        <f t="shared" si="87"/>
        <v>-</v>
      </c>
      <c r="CH73" s="130" t="str">
        <f t="shared" si="88"/>
        <v>-</v>
      </c>
      <c r="CI73" s="130">
        <f t="shared" si="89"/>
        <v>0</v>
      </c>
    </row>
    <row r="74" spans="1:87" ht="12.6" customHeight="1" x14ac:dyDescent="0.25">
      <c r="A74" s="109"/>
      <c r="B74" s="81"/>
      <c r="C74" s="110" t="str">
        <f t="shared" si="52"/>
        <v/>
      </c>
      <c r="D74" s="73" t="str">
        <f t="shared" si="53"/>
        <v/>
      </c>
      <c r="E74" s="98" t="str">
        <f t="shared" si="58"/>
        <v/>
      </c>
      <c r="F74" s="74" t="str">
        <f t="shared" si="54"/>
        <v/>
      </c>
      <c r="G74" s="81"/>
      <c r="H74" s="82"/>
      <c r="I74" s="18"/>
      <c r="J74" s="83"/>
      <c r="K74" s="84"/>
      <c r="L74" s="32"/>
      <c r="M74" s="32"/>
      <c r="N74" s="85"/>
      <c r="O74" s="86"/>
      <c r="P74" s="86"/>
      <c r="Q74" s="86"/>
      <c r="R74" s="86"/>
      <c r="S74" s="86"/>
      <c r="T74" s="87"/>
      <c r="U74" s="88"/>
      <c r="V74" s="86"/>
      <c r="W74" s="86"/>
      <c r="X74" s="86"/>
      <c r="Y74" s="86"/>
      <c r="Z74" s="86"/>
      <c r="AA74" s="89"/>
      <c r="AB74" s="32"/>
      <c r="AC74" s="61"/>
      <c r="AD74" s="32"/>
      <c r="AE74" s="61"/>
      <c r="AF74" s="69"/>
      <c r="AG74" s="62"/>
      <c r="AH74" s="3"/>
      <c r="AI74" s="4"/>
      <c r="AJ74" s="5"/>
      <c r="AK74" s="5"/>
      <c r="AL74" s="22"/>
      <c r="AM74" s="22"/>
      <c r="AN74" s="16"/>
      <c r="AO74" s="2"/>
      <c r="AP74" s="60"/>
      <c r="AQ74" s="59"/>
      <c r="AR74" s="63"/>
      <c r="AS74" s="123"/>
      <c r="AT74" s="124"/>
      <c r="AU74" s="125"/>
      <c r="AV74" s="126"/>
      <c r="AW74" s="75" t="str">
        <f t="shared" si="55"/>
        <v>-</v>
      </c>
      <c r="AX74" s="92" t="str">
        <f t="shared" si="59"/>
        <v/>
      </c>
      <c r="AY74" s="76" t="str">
        <f t="shared" si="60"/>
        <v/>
      </c>
      <c r="AZ74" s="72" t="str">
        <f t="shared" si="61"/>
        <v/>
      </c>
      <c r="BA74" s="93" t="str">
        <f t="shared" si="62"/>
        <v/>
      </c>
      <c r="BB74" s="94" t="str">
        <f t="shared" si="63"/>
        <v/>
      </c>
      <c r="BC74" s="94" t="str">
        <f t="shared" si="64"/>
        <v/>
      </c>
      <c r="BD74" s="94" t="str">
        <f t="shared" si="65"/>
        <v/>
      </c>
      <c r="BE74" s="94" t="str">
        <f t="shared" si="66"/>
        <v/>
      </c>
      <c r="BF74" s="94" t="str">
        <f t="shared" si="67"/>
        <v/>
      </c>
      <c r="BG74" s="95" t="str">
        <f t="shared" si="68"/>
        <v/>
      </c>
      <c r="BH74" s="96" t="str">
        <f t="shared" si="69"/>
        <v/>
      </c>
      <c r="BI74" s="96" t="str">
        <f t="shared" si="70"/>
        <v/>
      </c>
      <c r="BJ74" s="96" t="str">
        <f t="shared" si="71"/>
        <v/>
      </c>
      <c r="BK74" s="96" t="str">
        <f t="shared" si="72"/>
        <v/>
      </c>
      <c r="BL74" s="96" t="str">
        <f t="shared" si="73"/>
        <v/>
      </c>
      <c r="BM74" s="96" t="str">
        <f t="shared" si="74"/>
        <v/>
      </c>
      <c r="BN74" s="96" t="str">
        <f t="shared" si="75"/>
        <v/>
      </c>
      <c r="BO74" s="77">
        <f t="shared" si="76"/>
        <v>0</v>
      </c>
      <c r="BP74" s="78">
        <f t="shared" si="77"/>
        <v>0</v>
      </c>
      <c r="BQ74" s="79">
        <f t="shared" ca="1" si="56"/>
        <v>0</v>
      </c>
      <c r="BR74" s="78">
        <f t="shared" si="78"/>
        <v>0</v>
      </c>
      <c r="BS74" s="78">
        <f t="shared" si="79"/>
        <v>0</v>
      </c>
      <c r="BT74" s="80">
        <f t="shared" si="57"/>
        <v>0</v>
      </c>
      <c r="BU74" s="78">
        <f t="shared" si="80"/>
        <v>0</v>
      </c>
      <c r="BV74" s="78">
        <f t="shared" si="81"/>
        <v>0</v>
      </c>
      <c r="BW74" s="97">
        <f t="shared" si="82"/>
        <v>0</v>
      </c>
      <c r="BX74" s="111"/>
      <c r="BY74" s="111"/>
      <c r="BZ74" s="111"/>
      <c r="CA74" s="111"/>
      <c r="CC74" s="129">
        <f t="shared" si="84"/>
        <v>0</v>
      </c>
      <c r="CD74" s="130">
        <f t="shared" si="85"/>
        <v>1</v>
      </c>
      <c r="CE74" s="130">
        <f t="shared" si="83"/>
        <v>0</v>
      </c>
      <c r="CF74" s="131">
        <f t="shared" si="86"/>
        <v>0</v>
      </c>
      <c r="CG74" s="130" t="str">
        <f t="shared" si="87"/>
        <v>-</v>
      </c>
      <c r="CH74" s="130" t="str">
        <f t="shared" si="88"/>
        <v>-</v>
      </c>
      <c r="CI74" s="130">
        <f t="shared" si="89"/>
        <v>0</v>
      </c>
    </row>
    <row r="75" spans="1:87" ht="12.6" customHeight="1" x14ac:dyDescent="0.25">
      <c r="A75" s="109"/>
      <c r="B75" s="81"/>
      <c r="C75" s="110" t="str">
        <f t="shared" si="52"/>
        <v/>
      </c>
      <c r="D75" s="73" t="str">
        <f t="shared" si="53"/>
        <v/>
      </c>
      <c r="E75" s="98" t="str">
        <f t="shared" si="58"/>
        <v/>
      </c>
      <c r="F75" s="74" t="str">
        <f t="shared" si="54"/>
        <v/>
      </c>
      <c r="G75" s="81"/>
      <c r="H75" s="82"/>
      <c r="I75" s="18"/>
      <c r="J75" s="83"/>
      <c r="K75" s="84"/>
      <c r="L75" s="32"/>
      <c r="M75" s="32"/>
      <c r="N75" s="85"/>
      <c r="O75" s="86"/>
      <c r="P75" s="86"/>
      <c r="Q75" s="86"/>
      <c r="R75" s="86"/>
      <c r="S75" s="86"/>
      <c r="T75" s="87"/>
      <c r="U75" s="88"/>
      <c r="V75" s="86"/>
      <c r="W75" s="86"/>
      <c r="X75" s="86"/>
      <c r="Y75" s="86"/>
      <c r="Z75" s="86"/>
      <c r="AA75" s="89"/>
      <c r="AB75" s="32"/>
      <c r="AC75" s="61"/>
      <c r="AD75" s="32"/>
      <c r="AE75" s="61"/>
      <c r="AF75" s="69"/>
      <c r="AG75" s="62"/>
      <c r="AH75" s="3"/>
      <c r="AI75" s="4"/>
      <c r="AJ75" s="5"/>
      <c r="AK75" s="5"/>
      <c r="AL75" s="22"/>
      <c r="AM75" s="22"/>
      <c r="AN75" s="16"/>
      <c r="AO75" s="2"/>
      <c r="AP75" s="60"/>
      <c r="AQ75" s="59"/>
      <c r="AR75" s="63"/>
      <c r="AS75" s="123"/>
      <c r="AT75" s="124"/>
      <c r="AU75" s="125"/>
      <c r="AV75" s="126"/>
      <c r="AW75" s="75" t="str">
        <f t="shared" si="55"/>
        <v>-</v>
      </c>
      <c r="AX75" s="92" t="str">
        <f t="shared" si="59"/>
        <v/>
      </c>
      <c r="AY75" s="76" t="str">
        <f t="shared" si="60"/>
        <v/>
      </c>
      <c r="AZ75" s="72" t="str">
        <f t="shared" si="61"/>
        <v/>
      </c>
      <c r="BA75" s="93" t="str">
        <f t="shared" si="62"/>
        <v/>
      </c>
      <c r="BB75" s="94" t="str">
        <f t="shared" si="63"/>
        <v/>
      </c>
      <c r="BC75" s="94" t="str">
        <f t="shared" si="64"/>
        <v/>
      </c>
      <c r="BD75" s="94" t="str">
        <f t="shared" si="65"/>
        <v/>
      </c>
      <c r="BE75" s="94" t="str">
        <f t="shared" si="66"/>
        <v/>
      </c>
      <c r="BF75" s="94" t="str">
        <f t="shared" si="67"/>
        <v/>
      </c>
      <c r="BG75" s="95" t="str">
        <f t="shared" si="68"/>
        <v/>
      </c>
      <c r="BH75" s="96" t="str">
        <f t="shared" si="69"/>
        <v/>
      </c>
      <c r="BI75" s="96" t="str">
        <f t="shared" si="70"/>
        <v/>
      </c>
      <c r="BJ75" s="96" t="str">
        <f t="shared" si="71"/>
        <v/>
      </c>
      <c r="BK75" s="96" t="str">
        <f t="shared" si="72"/>
        <v/>
      </c>
      <c r="BL75" s="96" t="str">
        <f t="shared" si="73"/>
        <v/>
      </c>
      <c r="BM75" s="96" t="str">
        <f t="shared" si="74"/>
        <v/>
      </c>
      <c r="BN75" s="96" t="str">
        <f t="shared" si="75"/>
        <v/>
      </c>
      <c r="BO75" s="77">
        <f t="shared" si="76"/>
        <v>0</v>
      </c>
      <c r="BP75" s="78">
        <f t="shared" si="77"/>
        <v>0</v>
      </c>
      <c r="BQ75" s="79">
        <f t="shared" ca="1" si="56"/>
        <v>0</v>
      </c>
      <c r="BR75" s="78">
        <f t="shared" si="78"/>
        <v>0</v>
      </c>
      <c r="BS75" s="78">
        <f t="shared" si="79"/>
        <v>0</v>
      </c>
      <c r="BT75" s="80">
        <f t="shared" si="57"/>
        <v>0</v>
      </c>
      <c r="BU75" s="78">
        <f t="shared" si="80"/>
        <v>0</v>
      </c>
      <c r="BV75" s="78">
        <f t="shared" si="81"/>
        <v>0</v>
      </c>
      <c r="BW75" s="97">
        <f t="shared" si="82"/>
        <v>0</v>
      </c>
      <c r="BX75" s="111"/>
      <c r="BY75" s="111"/>
      <c r="BZ75" s="111"/>
      <c r="CA75" s="111"/>
      <c r="CC75" s="129">
        <f t="shared" si="84"/>
        <v>0</v>
      </c>
      <c r="CD75" s="130">
        <f t="shared" si="85"/>
        <v>1</v>
      </c>
      <c r="CE75" s="130">
        <f t="shared" si="83"/>
        <v>0</v>
      </c>
      <c r="CF75" s="131">
        <f t="shared" si="86"/>
        <v>0</v>
      </c>
      <c r="CG75" s="130" t="str">
        <f t="shared" si="87"/>
        <v>-</v>
      </c>
      <c r="CH75" s="130" t="str">
        <f t="shared" si="88"/>
        <v>-</v>
      </c>
      <c r="CI75" s="130">
        <f t="shared" si="89"/>
        <v>0</v>
      </c>
    </row>
    <row r="76" spans="1:87" ht="12.6" customHeight="1" x14ac:dyDescent="0.25">
      <c r="A76" s="109"/>
      <c r="B76" s="81"/>
      <c r="C76" s="110" t="str">
        <f t="shared" si="52"/>
        <v/>
      </c>
      <c r="D76" s="73" t="str">
        <f t="shared" si="53"/>
        <v/>
      </c>
      <c r="E76" s="98" t="str">
        <f t="shared" si="58"/>
        <v/>
      </c>
      <c r="F76" s="74" t="str">
        <f t="shared" si="54"/>
        <v/>
      </c>
      <c r="G76" s="81"/>
      <c r="H76" s="82"/>
      <c r="I76" s="18"/>
      <c r="J76" s="83"/>
      <c r="K76" s="84"/>
      <c r="L76" s="32"/>
      <c r="M76" s="32"/>
      <c r="N76" s="85"/>
      <c r="O76" s="86"/>
      <c r="P76" s="86"/>
      <c r="Q76" s="86"/>
      <c r="R76" s="86"/>
      <c r="S76" s="86"/>
      <c r="T76" s="87"/>
      <c r="U76" s="88"/>
      <c r="V76" s="86"/>
      <c r="W76" s="86"/>
      <c r="X76" s="86"/>
      <c r="Y76" s="86"/>
      <c r="Z76" s="86"/>
      <c r="AA76" s="89"/>
      <c r="AB76" s="32"/>
      <c r="AC76" s="61"/>
      <c r="AD76" s="32"/>
      <c r="AE76" s="61"/>
      <c r="AF76" s="69"/>
      <c r="AG76" s="62"/>
      <c r="AH76" s="3"/>
      <c r="AI76" s="4"/>
      <c r="AJ76" s="5"/>
      <c r="AK76" s="5"/>
      <c r="AL76" s="22"/>
      <c r="AM76" s="22"/>
      <c r="AN76" s="16"/>
      <c r="AO76" s="2"/>
      <c r="AP76" s="60"/>
      <c r="AQ76" s="59"/>
      <c r="AR76" s="63"/>
      <c r="AS76" s="123"/>
      <c r="AT76" s="124"/>
      <c r="AU76" s="125"/>
      <c r="AV76" s="126"/>
      <c r="AW76" s="75" t="str">
        <f t="shared" si="55"/>
        <v>-</v>
      </c>
      <c r="AX76" s="92" t="str">
        <f t="shared" si="59"/>
        <v/>
      </c>
      <c r="AY76" s="76" t="str">
        <f t="shared" si="60"/>
        <v/>
      </c>
      <c r="AZ76" s="72" t="str">
        <f t="shared" si="61"/>
        <v/>
      </c>
      <c r="BA76" s="93" t="str">
        <f t="shared" si="62"/>
        <v/>
      </c>
      <c r="BB76" s="94" t="str">
        <f t="shared" si="63"/>
        <v/>
      </c>
      <c r="BC76" s="94" t="str">
        <f t="shared" si="64"/>
        <v/>
      </c>
      <c r="BD76" s="94" t="str">
        <f t="shared" si="65"/>
        <v/>
      </c>
      <c r="BE76" s="94" t="str">
        <f t="shared" si="66"/>
        <v/>
      </c>
      <c r="BF76" s="94" t="str">
        <f t="shared" si="67"/>
        <v/>
      </c>
      <c r="BG76" s="95" t="str">
        <f t="shared" si="68"/>
        <v/>
      </c>
      <c r="BH76" s="96" t="str">
        <f t="shared" si="69"/>
        <v/>
      </c>
      <c r="BI76" s="96" t="str">
        <f t="shared" si="70"/>
        <v/>
      </c>
      <c r="BJ76" s="96" t="str">
        <f t="shared" si="71"/>
        <v/>
      </c>
      <c r="BK76" s="96" t="str">
        <f t="shared" si="72"/>
        <v/>
      </c>
      <c r="BL76" s="96" t="str">
        <f t="shared" si="73"/>
        <v/>
      </c>
      <c r="BM76" s="96" t="str">
        <f t="shared" si="74"/>
        <v/>
      </c>
      <c r="BN76" s="96" t="str">
        <f t="shared" si="75"/>
        <v/>
      </c>
      <c r="BO76" s="77">
        <f t="shared" si="76"/>
        <v>0</v>
      </c>
      <c r="BP76" s="78">
        <f t="shared" si="77"/>
        <v>0</v>
      </c>
      <c r="BQ76" s="79">
        <f t="shared" ca="1" si="56"/>
        <v>0</v>
      </c>
      <c r="BR76" s="78">
        <f t="shared" si="78"/>
        <v>0</v>
      </c>
      <c r="BS76" s="78">
        <f t="shared" si="79"/>
        <v>0</v>
      </c>
      <c r="BT76" s="80">
        <f t="shared" si="57"/>
        <v>0</v>
      </c>
      <c r="BU76" s="78">
        <f t="shared" si="80"/>
        <v>0</v>
      </c>
      <c r="BV76" s="78">
        <f t="shared" si="81"/>
        <v>0</v>
      </c>
      <c r="BW76" s="97">
        <f t="shared" si="82"/>
        <v>0</v>
      </c>
      <c r="BX76" s="111"/>
      <c r="BY76" s="111"/>
      <c r="BZ76" s="111"/>
      <c r="CA76" s="111"/>
      <c r="CC76" s="129">
        <f t="shared" si="84"/>
        <v>0</v>
      </c>
      <c r="CD76" s="130">
        <f t="shared" si="85"/>
        <v>1</v>
      </c>
      <c r="CE76" s="130">
        <f t="shared" si="83"/>
        <v>0</v>
      </c>
      <c r="CF76" s="131">
        <f t="shared" si="86"/>
        <v>0</v>
      </c>
      <c r="CG76" s="130" t="str">
        <f t="shared" si="87"/>
        <v>-</v>
      </c>
      <c r="CH76" s="130" t="str">
        <f t="shared" si="88"/>
        <v>-</v>
      </c>
      <c r="CI76" s="130">
        <f t="shared" si="89"/>
        <v>0</v>
      </c>
    </row>
    <row r="77" spans="1:87" ht="12.6" customHeight="1" x14ac:dyDescent="0.25">
      <c r="A77" s="109"/>
      <c r="B77" s="81"/>
      <c r="C77" s="110" t="str">
        <f t="shared" si="52"/>
        <v/>
      </c>
      <c r="D77" s="73" t="str">
        <f t="shared" si="53"/>
        <v/>
      </c>
      <c r="E77" s="98" t="str">
        <f t="shared" si="58"/>
        <v/>
      </c>
      <c r="F77" s="74" t="str">
        <f t="shared" si="54"/>
        <v/>
      </c>
      <c r="G77" s="81"/>
      <c r="H77" s="82"/>
      <c r="I77" s="18"/>
      <c r="J77" s="83"/>
      <c r="K77" s="84"/>
      <c r="L77" s="32"/>
      <c r="M77" s="32"/>
      <c r="N77" s="85"/>
      <c r="O77" s="86"/>
      <c r="P77" s="86"/>
      <c r="Q77" s="86"/>
      <c r="R77" s="86"/>
      <c r="S77" s="86"/>
      <c r="T77" s="87"/>
      <c r="U77" s="88"/>
      <c r="V77" s="86"/>
      <c r="W77" s="86"/>
      <c r="X77" s="86"/>
      <c r="Y77" s="86"/>
      <c r="Z77" s="86"/>
      <c r="AA77" s="89"/>
      <c r="AB77" s="32"/>
      <c r="AC77" s="61"/>
      <c r="AD77" s="32"/>
      <c r="AE77" s="61"/>
      <c r="AF77" s="69"/>
      <c r="AG77" s="62"/>
      <c r="AH77" s="3"/>
      <c r="AI77" s="4"/>
      <c r="AJ77" s="5"/>
      <c r="AK77" s="5"/>
      <c r="AL77" s="22"/>
      <c r="AM77" s="22"/>
      <c r="AN77" s="16"/>
      <c r="AO77" s="2"/>
      <c r="AP77" s="60"/>
      <c r="AQ77" s="59"/>
      <c r="AR77" s="63"/>
      <c r="AS77" s="123"/>
      <c r="AT77" s="124"/>
      <c r="AU77" s="125"/>
      <c r="AV77" s="126"/>
      <c r="AW77" s="75" t="str">
        <f t="shared" si="55"/>
        <v>-</v>
      </c>
      <c r="AX77" s="92" t="str">
        <f t="shared" si="59"/>
        <v/>
      </c>
      <c r="AY77" s="76" t="str">
        <f t="shared" si="60"/>
        <v/>
      </c>
      <c r="AZ77" s="72" t="str">
        <f t="shared" si="61"/>
        <v/>
      </c>
      <c r="BA77" s="93" t="str">
        <f t="shared" si="62"/>
        <v/>
      </c>
      <c r="BB77" s="94" t="str">
        <f t="shared" si="63"/>
        <v/>
      </c>
      <c r="BC77" s="94" t="str">
        <f t="shared" si="64"/>
        <v/>
      </c>
      <c r="BD77" s="94" t="str">
        <f t="shared" si="65"/>
        <v/>
      </c>
      <c r="BE77" s="94" t="str">
        <f t="shared" si="66"/>
        <v/>
      </c>
      <c r="BF77" s="94" t="str">
        <f t="shared" si="67"/>
        <v/>
      </c>
      <c r="BG77" s="95" t="str">
        <f t="shared" si="68"/>
        <v/>
      </c>
      <c r="BH77" s="96" t="str">
        <f t="shared" si="69"/>
        <v/>
      </c>
      <c r="BI77" s="96" t="str">
        <f t="shared" si="70"/>
        <v/>
      </c>
      <c r="BJ77" s="96" t="str">
        <f t="shared" si="71"/>
        <v/>
      </c>
      <c r="BK77" s="96" t="str">
        <f t="shared" si="72"/>
        <v/>
      </c>
      <c r="BL77" s="96" t="str">
        <f t="shared" si="73"/>
        <v/>
      </c>
      <c r="BM77" s="96" t="str">
        <f t="shared" si="74"/>
        <v/>
      </c>
      <c r="BN77" s="96" t="str">
        <f t="shared" si="75"/>
        <v/>
      </c>
      <c r="BO77" s="77">
        <f t="shared" si="76"/>
        <v>0</v>
      </c>
      <c r="BP77" s="78">
        <f t="shared" si="77"/>
        <v>0</v>
      </c>
      <c r="BQ77" s="79">
        <f t="shared" ca="1" si="56"/>
        <v>0</v>
      </c>
      <c r="BR77" s="78">
        <f t="shared" si="78"/>
        <v>0</v>
      </c>
      <c r="BS77" s="78">
        <f t="shared" si="79"/>
        <v>0</v>
      </c>
      <c r="BT77" s="80">
        <f t="shared" si="57"/>
        <v>0</v>
      </c>
      <c r="BU77" s="78">
        <f t="shared" si="80"/>
        <v>0</v>
      </c>
      <c r="BV77" s="78">
        <f t="shared" si="81"/>
        <v>0</v>
      </c>
      <c r="BW77" s="97">
        <f t="shared" si="82"/>
        <v>0</v>
      </c>
      <c r="BX77" s="111"/>
      <c r="BY77" s="111"/>
      <c r="BZ77" s="111"/>
      <c r="CA77" s="111"/>
      <c r="CC77" s="129">
        <f t="shared" si="84"/>
        <v>0</v>
      </c>
      <c r="CD77" s="130">
        <f t="shared" si="85"/>
        <v>1</v>
      </c>
      <c r="CE77" s="130">
        <f t="shared" si="83"/>
        <v>0</v>
      </c>
      <c r="CF77" s="131">
        <f t="shared" si="86"/>
        <v>0</v>
      </c>
      <c r="CG77" s="130" t="str">
        <f t="shared" si="87"/>
        <v>-</v>
      </c>
      <c r="CH77" s="130" t="str">
        <f t="shared" si="88"/>
        <v>-</v>
      </c>
      <c r="CI77" s="130">
        <f t="shared" si="89"/>
        <v>0</v>
      </c>
    </row>
    <row r="78" spans="1:87" ht="12.6" customHeight="1" x14ac:dyDescent="0.25">
      <c r="A78" s="109"/>
      <c r="B78" s="81"/>
      <c r="C78" s="110" t="str">
        <f t="shared" si="52"/>
        <v/>
      </c>
      <c r="D78" s="73" t="str">
        <f t="shared" si="53"/>
        <v/>
      </c>
      <c r="E78" s="98" t="str">
        <f t="shared" si="58"/>
        <v/>
      </c>
      <c r="F78" s="74" t="str">
        <f t="shared" si="54"/>
        <v/>
      </c>
      <c r="G78" s="81"/>
      <c r="H78" s="82"/>
      <c r="I78" s="18"/>
      <c r="J78" s="83"/>
      <c r="K78" s="84"/>
      <c r="L78" s="32"/>
      <c r="M78" s="32"/>
      <c r="N78" s="85"/>
      <c r="O78" s="86"/>
      <c r="P78" s="86"/>
      <c r="Q78" s="86"/>
      <c r="R78" s="86"/>
      <c r="S78" s="86"/>
      <c r="T78" s="87"/>
      <c r="U78" s="88"/>
      <c r="V78" s="86"/>
      <c r="W78" s="86"/>
      <c r="X78" s="86"/>
      <c r="Y78" s="86"/>
      <c r="Z78" s="86"/>
      <c r="AA78" s="89"/>
      <c r="AB78" s="32"/>
      <c r="AC78" s="61"/>
      <c r="AD78" s="32"/>
      <c r="AE78" s="61"/>
      <c r="AF78" s="69"/>
      <c r="AG78" s="62"/>
      <c r="AH78" s="3"/>
      <c r="AI78" s="4"/>
      <c r="AJ78" s="5"/>
      <c r="AK78" s="5"/>
      <c r="AL78" s="22"/>
      <c r="AM78" s="22"/>
      <c r="AN78" s="16"/>
      <c r="AO78" s="2"/>
      <c r="AP78" s="60"/>
      <c r="AQ78" s="59"/>
      <c r="AR78" s="63"/>
      <c r="AS78" s="123"/>
      <c r="AT78" s="124"/>
      <c r="AU78" s="125"/>
      <c r="AV78" s="126"/>
      <c r="AW78" s="75" t="str">
        <f t="shared" si="55"/>
        <v>-</v>
      </c>
      <c r="AX78" s="92" t="str">
        <f t="shared" si="59"/>
        <v/>
      </c>
      <c r="AY78" s="76" t="str">
        <f t="shared" si="60"/>
        <v/>
      </c>
      <c r="AZ78" s="72" t="str">
        <f t="shared" si="61"/>
        <v/>
      </c>
      <c r="BA78" s="93" t="str">
        <f t="shared" si="62"/>
        <v/>
      </c>
      <c r="BB78" s="94" t="str">
        <f t="shared" si="63"/>
        <v/>
      </c>
      <c r="BC78" s="94" t="str">
        <f t="shared" si="64"/>
        <v/>
      </c>
      <c r="BD78" s="94" t="str">
        <f t="shared" si="65"/>
        <v/>
      </c>
      <c r="BE78" s="94" t="str">
        <f t="shared" si="66"/>
        <v/>
      </c>
      <c r="BF78" s="94" t="str">
        <f t="shared" si="67"/>
        <v/>
      </c>
      <c r="BG78" s="95" t="str">
        <f t="shared" si="68"/>
        <v/>
      </c>
      <c r="BH78" s="96" t="str">
        <f t="shared" si="69"/>
        <v/>
      </c>
      <c r="BI78" s="96" t="str">
        <f t="shared" si="70"/>
        <v/>
      </c>
      <c r="BJ78" s="96" t="str">
        <f t="shared" si="71"/>
        <v/>
      </c>
      <c r="BK78" s="96" t="str">
        <f t="shared" si="72"/>
        <v/>
      </c>
      <c r="BL78" s="96" t="str">
        <f t="shared" si="73"/>
        <v/>
      </c>
      <c r="BM78" s="96" t="str">
        <f t="shared" si="74"/>
        <v/>
      </c>
      <c r="BN78" s="96" t="str">
        <f t="shared" si="75"/>
        <v/>
      </c>
      <c r="BO78" s="77">
        <f t="shared" si="76"/>
        <v>0</v>
      </c>
      <c r="BP78" s="78">
        <f t="shared" si="77"/>
        <v>0</v>
      </c>
      <c r="BQ78" s="79">
        <f t="shared" ca="1" si="56"/>
        <v>0</v>
      </c>
      <c r="BR78" s="78">
        <f t="shared" si="78"/>
        <v>0</v>
      </c>
      <c r="BS78" s="78">
        <f t="shared" si="79"/>
        <v>0</v>
      </c>
      <c r="BT78" s="80">
        <f t="shared" si="57"/>
        <v>0</v>
      </c>
      <c r="BU78" s="78">
        <f t="shared" si="80"/>
        <v>0</v>
      </c>
      <c r="BV78" s="78">
        <f t="shared" si="81"/>
        <v>0</v>
      </c>
      <c r="BW78" s="97">
        <f t="shared" si="82"/>
        <v>0</v>
      </c>
      <c r="BX78" s="111"/>
      <c r="BY78" s="111"/>
      <c r="BZ78" s="111"/>
      <c r="CA78" s="111"/>
      <c r="CC78" s="129">
        <f t="shared" si="84"/>
        <v>0</v>
      </c>
      <c r="CD78" s="130">
        <f t="shared" si="85"/>
        <v>1</v>
      </c>
      <c r="CE78" s="130">
        <f t="shared" si="83"/>
        <v>0</v>
      </c>
      <c r="CF78" s="131">
        <f t="shared" si="86"/>
        <v>0</v>
      </c>
      <c r="CG78" s="130" t="str">
        <f t="shared" si="87"/>
        <v>-</v>
      </c>
      <c r="CH78" s="130" t="str">
        <f t="shared" si="88"/>
        <v>-</v>
      </c>
      <c r="CI78" s="130">
        <f t="shared" si="89"/>
        <v>0</v>
      </c>
    </row>
    <row r="79" spans="1:87" ht="12.6" customHeight="1" x14ac:dyDescent="0.25">
      <c r="A79" s="109"/>
      <c r="B79" s="81"/>
      <c r="C79" s="110" t="str">
        <f t="shared" si="52"/>
        <v/>
      </c>
      <c r="D79" s="73" t="str">
        <f t="shared" si="53"/>
        <v/>
      </c>
      <c r="E79" s="98" t="str">
        <f t="shared" si="58"/>
        <v/>
      </c>
      <c r="F79" s="74" t="str">
        <f t="shared" si="54"/>
        <v/>
      </c>
      <c r="G79" s="81"/>
      <c r="H79" s="82"/>
      <c r="I79" s="18"/>
      <c r="J79" s="83"/>
      <c r="K79" s="84"/>
      <c r="L79" s="32"/>
      <c r="M79" s="32"/>
      <c r="N79" s="85"/>
      <c r="O79" s="86"/>
      <c r="P79" s="86"/>
      <c r="Q79" s="86"/>
      <c r="R79" s="86"/>
      <c r="S79" s="86"/>
      <c r="T79" s="87"/>
      <c r="U79" s="88"/>
      <c r="V79" s="86"/>
      <c r="W79" s="86"/>
      <c r="X79" s="86"/>
      <c r="Y79" s="86"/>
      <c r="Z79" s="86"/>
      <c r="AA79" s="89"/>
      <c r="AB79" s="32"/>
      <c r="AC79" s="61"/>
      <c r="AD79" s="32"/>
      <c r="AE79" s="61"/>
      <c r="AF79" s="69"/>
      <c r="AG79" s="62"/>
      <c r="AH79" s="3"/>
      <c r="AI79" s="4"/>
      <c r="AJ79" s="5"/>
      <c r="AK79" s="5"/>
      <c r="AL79" s="22"/>
      <c r="AM79" s="22"/>
      <c r="AN79" s="16"/>
      <c r="AO79" s="2"/>
      <c r="AP79" s="60"/>
      <c r="AQ79" s="59"/>
      <c r="AR79" s="63"/>
      <c r="AS79" s="123"/>
      <c r="AT79" s="124"/>
      <c r="AU79" s="125"/>
      <c r="AV79" s="126"/>
      <c r="AW79" s="75" t="str">
        <f t="shared" si="55"/>
        <v>-</v>
      </c>
      <c r="AX79" s="92" t="str">
        <f t="shared" si="59"/>
        <v/>
      </c>
      <c r="AY79" s="76" t="str">
        <f t="shared" si="60"/>
        <v/>
      </c>
      <c r="AZ79" s="72" t="str">
        <f t="shared" si="61"/>
        <v/>
      </c>
      <c r="BA79" s="93" t="str">
        <f t="shared" si="62"/>
        <v/>
      </c>
      <c r="BB79" s="94" t="str">
        <f t="shared" si="63"/>
        <v/>
      </c>
      <c r="BC79" s="94" t="str">
        <f t="shared" si="64"/>
        <v/>
      </c>
      <c r="BD79" s="94" t="str">
        <f t="shared" si="65"/>
        <v/>
      </c>
      <c r="BE79" s="94" t="str">
        <f t="shared" si="66"/>
        <v/>
      </c>
      <c r="BF79" s="94" t="str">
        <f t="shared" si="67"/>
        <v/>
      </c>
      <c r="BG79" s="95" t="str">
        <f t="shared" si="68"/>
        <v/>
      </c>
      <c r="BH79" s="96" t="str">
        <f t="shared" si="69"/>
        <v/>
      </c>
      <c r="BI79" s="96" t="str">
        <f t="shared" si="70"/>
        <v/>
      </c>
      <c r="BJ79" s="96" t="str">
        <f t="shared" si="71"/>
        <v/>
      </c>
      <c r="BK79" s="96" t="str">
        <f t="shared" si="72"/>
        <v/>
      </c>
      <c r="BL79" s="96" t="str">
        <f t="shared" si="73"/>
        <v/>
      </c>
      <c r="BM79" s="96" t="str">
        <f t="shared" si="74"/>
        <v/>
      </c>
      <c r="BN79" s="96" t="str">
        <f t="shared" si="75"/>
        <v/>
      </c>
      <c r="BO79" s="77">
        <f t="shared" si="76"/>
        <v>0</v>
      </c>
      <c r="BP79" s="78">
        <f t="shared" si="77"/>
        <v>0</v>
      </c>
      <c r="BQ79" s="79">
        <f t="shared" ca="1" si="56"/>
        <v>0</v>
      </c>
      <c r="BR79" s="78">
        <f t="shared" si="78"/>
        <v>0</v>
      </c>
      <c r="BS79" s="78">
        <f t="shared" si="79"/>
        <v>0</v>
      </c>
      <c r="BT79" s="80">
        <f t="shared" si="57"/>
        <v>0</v>
      </c>
      <c r="BU79" s="78">
        <f t="shared" si="80"/>
        <v>0</v>
      </c>
      <c r="BV79" s="78">
        <f t="shared" si="81"/>
        <v>0</v>
      </c>
      <c r="BW79" s="97">
        <f t="shared" si="82"/>
        <v>0</v>
      </c>
      <c r="BX79" s="111"/>
      <c r="BY79" s="111"/>
      <c r="BZ79" s="111"/>
      <c r="CA79" s="111"/>
      <c r="CC79" s="129">
        <f t="shared" si="84"/>
        <v>0</v>
      </c>
      <c r="CD79" s="130">
        <f t="shared" si="85"/>
        <v>1</v>
      </c>
      <c r="CE79" s="130">
        <f t="shared" si="83"/>
        <v>0</v>
      </c>
      <c r="CF79" s="131">
        <f t="shared" si="86"/>
        <v>0</v>
      </c>
      <c r="CG79" s="130" t="str">
        <f t="shared" si="87"/>
        <v>-</v>
      </c>
      <c r="CH79" s="130" t="str">
        <f t="shared" si="88"/>
        <v>-</v>
      </c>
      <c r="CI79" s="130">
        <f t="shared" si="89"/>
        <v>0</v>
      </c>
    </row>
    <row r="80" spans="1:87" ht="12.6" customHeight="1" x14ac:dyDescent="0.25">
      <c r="A80" s="109"/>
      <c r="B80" s="81"/>
      <c r="C80" s="110" t="str">
        <f t="shared" si="52"/>
        <v/>
      </c>
      <c r="D80" s="73" t="str">
        <f t="shared" si="53"/>
        <v/>
      </c>
      <c r="E80" s="98" t="str">
        <f t="shared" si="58"/>
        <v/>
      </c>
      <c r="F80" s="74" t="str">
        <f t="shared" si="54"/>
        <v/>
      </c>
      <c r="G80" s="81"/>
      <c r="H80" s="82"/>
      <c r="I80" s="18"/>
      <c r="J80" s="83"/>
      <c r="K80" s="84"/>
      <c r="L80" s="32"/>
      <c r="M80" s="32"/>
      <c r="N80" s="85"/>
      <c r="O80" s="86"/>
      <c r="P80" s="86"/>
      <c r="Q80" s="86"/>
      <c r="R80" s="86"/>
      <c r="S80" s="86"/>
      <c r="T80" s="87"/>
      <c r="U80" s="88"/>
      <c r="V80" s="86"/>
      <c r="W80" s="86"/>
      <c r="X80" s="86"/>
      <c r="Y80" s="86"/>
      <c r="Z80" s="86"/>
      <c r="AA80" s="89"/>
      <c r="AB80" s="32"/>
      <c r="AC80" s="61"/>
      <c r="AD80" s="32"/>
      <c r="AE80" s="61"/>
      <c r="AF80" s="69"/>
      <c r="AG80" s="62"/>
      <c r="AH80" s="3"/>
      <c r="AI80" s="4"/>
      <c r="AJ80" s="5"/>
      <c r="AK80" s="5"/>
      <c r="AL80" s="22"/>
      <c r="AM80" s="22"/>
      <c r="AN80" s="16"/>
      <c r="AO80" s="2"/>
      <c r="AP80" s="60"/>
      <c r="AQ80" s="59"/>
      <c r="AR80" s="63"/>
      <c r="AS80" s="123"/>
      <c r="AT80" s="124"/>
      <c r="AU80" s="125"/>
      <c r="AV80" s="126"/>
      <c r="AW80" s="75" t="str">
        <f t="shared" si="55"/>
        <v>-</v>
      </c>
      <c r="AX80" s="92" t="str">
        <f t="shared" si="59"/>
        <v/>
      </c>
      <c r="AY80" s="76" t="str">
        <f t="shared" si="60"/>
        <v/>
      </c>
      <c r="AZ80" s="72" t="str">
        <f t="shared" si="61"/>
        <v/>
      </c>
      <c r="BA80" s="93" t="str">
        <f t="shared" si="62"/>
        <v/>
      </c>
      <c r="BB80" s="94" t="str">
        <f t="shared" si="63"/>
        <v/>
      </c>
      <c r="BC80" s="94" t="str">
        <f t="shared" si="64"/>
        <v/>
      </c>
      <c r="BD80" s="94" t="str">
        <f t="shared" si="65"/>
        <v/>
      </c>
      <c r="BE80" s="94" t="str">
        <f t="shared" si="66"/>
        <v/>
      </c>
      <c r="BF80" s="94" t="str">
        <f t="shared" si="67"/>
        <v/>
      </c>
      <c r="BG80" s="95" t="str">
        <f t="shared" si="68"/>
        <v/>
      </c>
      <c r="BH80" s="96" t="str">
        <f t="shared" si="69"/>
        <v/>
      </c>
      <c r="BI80" s="96" t="str">
        <f t="shared" si="70"/>
        <v/>
      </c>
      <c r="BJ80" s="96" t="str">
        <f t="shared" si="71"/>
        <v/>
      </c>
      <c r="BK80" s="96" t="str">
        <f t="shared" si="72"/>
        <v/>
      </c>
      <c r="BL80" s="96" t="str">
        <f t="shared" si="73"/>
        <v/>
      </c>
      <c r="BM80" s="96" t="str">
        <f t="shared" si="74"/>
        <v/>
      </c>
      <c r="BN80" s="96" t="str">
        <f t="shared" si="75"/>
        <v/>
      </c>
      <c r="BO80" s="77">
        <f t="shared" si="76"/>
        <v>0</v>
      </c>
      <c r="BP80" s="78">
        <f t="shared" si="77"/>
        <v>0</v>
      </c>
      <c r="BQ80" s="79">
        <f t="shared" ca="1" si="56"/>
        <v>0</v>
      </c>
      <c r="BR80" s="78">
        <f t="shared" si="78"/>
        <v>0</v>
      </c>
      <c r="BS80" s="78">
        <f t="shared" si="79"/>
        <v>0</v>
      </c>
      <c r="BT80" s="80">
        <f t="shared" si="57"/>
        <v>0</v>
      </c>
      <c r="BU80" s="78">
        <f t="shared" si="80"/>
        <v>0</v>
      </c>
      <c r="BV80" s="78">
        <f t="shared" si="81"/>
        <v>0</v>
      </c>
      <c r="BW80" s="97">
        <f t="shared" si="82"/>
        <v>0</v>
      </c>
      <c r="BX80" s="111"/>
      <c r="BY80" s="111"/>
      <c r="BZ80" s="111"/>
      <c r="CA80" s="111"/>
      <c r="CC80" s="129">
        <f t="shared" si="84"/>
        <v>0</v>
      </c>
      <c r="CD80" s="130">
        <f t="shared" si="85"/>
        <v>1</v>
      </c>
      <c r="CE80" s="130">
        <f t="shared" si="83"/>
        <v>0</v>
      </c>
      <c r="CF80" s="131">
        <f t="shared" si="86"/>
        <v>0</v>
      </c>
      <c r="CG80" s="130" t="str">
        <f t="shared" si="87"/>
        <v>-</v>
      </c>
      <c r="CH80" s="130" t="str">
        <f t="shared" si="88"/>
        <v>-</v>
      </c>
      <c r="CI80" s="130">
        <f t="shared" si="89"/>
        <v>0</v>
      </c>
    </row>
    <row r="81" spans="1:87" ht="12.6" customHeight="1" x14ac:dyDescent="0.25">
      <c r="A81" s="109"/>
      <c r="B81" s="81"/>
      <c r="C81" s="110" t="str">
        <f t="shared" si="52"/>
        <v/>
      </c>
      <c r="D81" s="73" t="str">
        <f t="shared" si="53"/>
        <v/>
      </c>
      <c r="E81" s="98" t="str">
        <f t="shared" si="58"/>
        <v/>
      </c>
      <c r="F81" s="74" t="str">
        <f t="shared" si="54"/>
        <v/>
      </c>
      <c r="G81" s="81"/>
      <c r="H81" s="82"/>
      <c r="I81" s="18"/>
      <c r="J81" s="83"/>
      <c r="K81" s="84"/>
      <c r="L81" s="32"/>
      <c r="M81" s="32"/>
      <c r="N81" s="85"/>
      <c r="O81" s="86"/>
      <c r="P81" s="86"/>
      <c r="Q81" s="86"/>
      <c r="R81" s="86"/>
      <c r="S81" s="86"/>
      <c r="T81" s="87"/>
      <c r="U81" s="88"/>
      <c r="V81" s="86"/>
      <c r="W81" s="86"/>
      <c r="X81" s="86"/>
      <c r="Y81" s="86"/>
      <c r="Z81" s="86"/>
      <c r="AA81" s="89"/>
      <c r="AB81" s="32"/>
      <c r="AC81" s="61"/>
      <c r="AD81" s="32"/>
      <c r="AE81" s="61"/>
      <c r="AF81" s="69"/>
      <c r="AG81" s="62"/>
      <c r="AH81" s="3"/>
      <c r="AI81" s="4"/>
      <c r="AJ81" s="5"/>
      <c r="AK81" s="5"/>
      <c r="AL81" s="22"/>
      <c r="AM81" s="22"/>
      <c r="AN81" s="16"/>
      <c r="AO81" s="2"/>
      <c r="AP81" s="60"/>
      <c r="AQ81" s="59"/>
      <c r="AR81" s="63"/>
      <c r="AS81" s="123"/>
      <c r="AT81" s="124"/>
      <c r="AU81" s="125"/>
      <c r="AV81" s="126"/>
      <c r="AW81" s="75" t="str">
        <f t="shared" si="55"/>
        <v>-</v>
      </c>
      <c r="AX81" s="92" t="str">
        <f t="shared" si="59"/>
        <v/>
      </c>
      <c r="AY81" s="76" t="str">
        <f t="shared" si="60"/>
        <v/>
      </c>
      <c r="AZ81" s="72" t="str">
        <f t="shared" si="61"/>
        <v/>
      </c>
      <c r="BA81" s="93" t="str">
        <f t="shared" si="62"/>
        <v/>
      </c>
      <c r="BB81" s="94" t="str">
        <f t="shared" si="63"/>
        <v/>
      </c>
      <c r="BC81" s="94" t="str">
        <f t="shared" si="64"/>
        <v/>
      </c>
      <c r="BD81" s="94" t="str">
        <f t="shared" si="65"/>
        <v/>
      </c>
      <c r="BE81" s="94" t="str">
        <f t="shared" si="66"/>
        <v/>
      </c>
      <c r="BF81" s="94" t="str">
        <f t="shared" si="67"/>
        <v/>
      </c>
      <c r="BG81" s="95" t="str">
        <f t="shared" si="68"/>
        <v/>
      </c>
      <c r="BH81" s="96" t="str">
        <f t="shared" si="69"/>
        <v/>
      </c>
      <c r="BI81" s="96" t="str">
        <f t="shared" si="70"/>
        <v/>
      </c>
      <c r="BJ81" s="96" t="str">
        <f t="shared" si="71"/>
        <v/>
      </c>
      <c r="BK81" s="96" t="str">
        <f t="shared" si="72"/>
        <v/>
      </c>
      <c r="BL81" s="96" t="str">
        <f t="shared" si="73"/>
        <v/>
      </c>
      <c r="BM81" s="96" t="str">
        <f t="shared" si="74"/>
        <v/>
      </c>
      <c r="BN81" s="96" t="str">
        <f t="shared" si="75"/>
        <v/>
      </c>
      <c r="BO81" s="77">
        <f t="shared" si="76"/>
        <v>0</v>
      </c>
      <c r="BP81" s="78">
        <f t="shared" si="77"/>
        <v>0</v>
      </c>
      <c r="BQ81" s="79">
        <f t="shared" ca="1" si="56"/>
        <v>0</v>
      </c>
      <c r="BR81" s="78">
        <f t="shared" si="78"/>
        <v>0</v>
      </c>
      <c r="BS81" s="78">
        <f t="shared" si="79"/>
        <v>0</v>
      </c>
      <c r="BT81" s="80">
        <f t="shared" si="57"/>
        <v>0</v>
      </c>
      <c r="BU81" s="78">
        <f t="shared" si="80"/>
        <v>0</v>
      </c>
      <c r="BV81" s="78">
        <f t="shared" si="81"/>
        <v>0</v>
      </c>
      <c r="BW81" s="97">
        <f t="shared" si="82"/>
        <v>0</v>
      </c>
      <c r="BX81" s="111"/>
      <c r="BY81" s="111"/>
      <c r="BZ81" s="111"/>
      <c r="CA81" s="111"/>
      <c r="CC81" s="129">
        <f t="shared" si="84"/>
        <v>0</v>
      </c>
      <c r="CD81" s="130">
        <f t="shared" si="85"/>
        <v>1</v>
      </c>
      <c r="CE81" s="130">
        <f t="shared" si="83"/>
        <v>0</v>
      </c>
      <c r="CF81" s="131">
        <f t="shared" si="86"/>
        <v>0</v>
      </c>
      <c r="CG81" s="130" t="str">
        <f t="shared" si="87"/>
        <v>-</v>
      </c>
      <c r="CH81" s="130" t="str">
        <f t="shared" si="88"/>
        <v>-</v>
      </c>
      <c r="CI81" s="130">
        <f t="shared" si="89"/>
        <v>0</v>
      </c>
    </row>
    <row r="82" spans="1:87" ht="12.6" customHeight="1" x14ac:dyDescent="0.25">
      <c r="A82" s="109"/>
      <c r="B82" s="81"/>
      <c r="C82" s="110" t="str">
        <f t="shared" si="52"/>
        <v/>
      </c>
      <c r="D82" s="73" t="str">
        <f t="shared" si="53"/>
        <v/>
      </c>
      <c r="E82" s="98" t="str">
        <f t="shared" si="58"/>
        <v/>
      </c>
      <c r="F82" s="74" t="str">
        <f t="shared" si="54"/>
        <v/>
      </c>
      <c r="G82" s="81"/>
      <c r="H82" s="82"/>
      <c r="I82" s="18"/>
      <c r="J82" s="83"/>
      <c r="K82" s="84"/>
      <c r="L82" s="32"/>
      <c r="M82" s="32"/>
      <c r="N82" s="85"/>
      <c r="O82" s="86"/>
      <c r="P82" s="86"/>
      <c r="Q82" s="86"/>
      <c r="R82" s="86"/>
      <c r="S82" s="86"/>
      <c r="T82" s="87"/>
      <c r="U82" s="88"/>
      <c r="V82" s="86"/>
      <c r="W82" s="86"/>
      <c r="X82" s="86"/>
      <c r="Y82" s="86"/>
      <c r="Z82" s="86"/>
      <c r="AA82" s="89"/>
      <c r="AB82" s="32"/>
      <c r="AC82" s="61"/>
      <c r="AD82" s="32"/>
      <c r="AE82" s="61"/>
      <c r="AF82" s="69"/>
      <c r="AG82" s="62"/>
      <c r="AH82" s="3"/>
      <c r="AI82" s="4"/>
      <c r="AJ82" s="5"/>
      <c r="AK82" s="5"/>
      <c r="AL82" s="22"/>
      <c r="AM82" s="22"/>
      <c r="AN82" s="16"/>
      <c r="AO82" s="2"/>
      <c r="AP82" s="60"/>
      <c r="AQ82" s="59"/>
      <c r="AR82" s="63"/>
      <c r="AS82" s="123"/>
      <c r="AT82" s="124"/>
      <c r="AU82" s="125"/>
      <c r="AV82" s="126"/>
      <c r="AW82" s="75" t="str">
        <f t="shared" si="55"/>
        <v>-</v>
      </c>
      <c r="AX82" s="92" t="str">
        <f t="shared" si="59"/>
        <v/>
      </c>
      <c r="AY82" s="76" t="str">
        <f t="shared" si="60"/>
        <v/>
      </c>
      <c r="AZ82" s="72" t="str">
        <f t="shared" si="61"/>
        <v/>
      </c>
      <c r="BA82" s="93" t="str">
        <f t="shared" si="62"/>
        <v/>
      </c>
      <c r="BB82" s="94" t="str">
        <f t="shared" si="63"/>
        <v/>
      </c>
      <c r="BC82" s="94" t="str">
        <f t="shared" si="64"/>
        <v/>
      </c>
      <c r="BD82" s="94" t="str">
        <f t="shared" si="65"/>
        <v/>
      </c>
      <c r="BE82" s="94" t="str">
        <f t="shared" si="66"/>
        <v/>
      </c>
      <c r="BF82" s="94" t="str">
        <f t="shared" si="67"/>
        <v/>
      </c>
      <c r="BG82" s="95" t="str">
        <f t="shared" si="68"/>
        <v/>
      </c>
      <c r="BH82" s="96" t="str">
        <f t="shared" si="69"/>
        <v/>
      </c>
      <c r="BI82" s="96" t="str">
        <f t="shared" si="70"/>
        <v/>
      </c>
      <c r="BJ82" s="96" t="str">
        <f t="shared" si="71"/>
        <v/>
      </c>
      <c r="BK82" s="96" t="str">
        <f t="shared" si="72"/>
        <v/>
      </c>
      <c r="BL82" s="96" t="str">
        <f t="shared" si="73"/>
        <v/>
      </c>
      <c r="BM82" s="96" t="str">
        <f t="shared" si="74"/>
        <v/>
      </c>
      <c r="BN82" s="96" t="str">
        <f t="shared" si="75"/>
        <v/>
      </c>
      <c r="BO82" s="77">
        <f t="shared" si="76"/>
        <v>0</v>
      </c>
      <c r="BP82" s="78">
        <f t="shared" si="77"/>
        <v>0</v>
      </c>
      <c r="BQ82" s="79">
        <f t="shared" ca="1" si="56"/>
        <v>0</v>
      </c>
      <c r="BR82" s="78">
        <f t="shared" si="78"/>
        <v>0</v>
      </c>
      <c r="BS82" s="78">
        <f t="shared" si="79"/>
        <v>0</v>
      </c>
      <c r="BT82" s="80">
        <f t="shared" si="57"/>
        <v>0</v>
      </c>
      <c r="BU82" s="78">
        <f t="shared" si="80"/>
        <v>0</v>
      </c>
      <c r="BV82" s="78">
        <f t="shared" si="81"/>
        <v>0</v>
      </c>
      <c r="BW82" s="97">
        <f t="shared" si="82"/>
        <v>0</v>
      </c>
      <c r="BX82" s="111"/>
      <c r="BY82" s="111"/>
      <c r="BZ82" s="111"/>
      <c r="CA82" s="111"/>
      <c r="CC82" s="129">
        <f t="shared" si="84"/>
        <v>0</v>
      </c>
      <c r="CD82" s="130">
        <f t="shared" si="85"/>
        <v>1</v>
      </c>
      <c r="CE82" s="130">
        <f t="shared" si="83"/>
        <v>0</v>
      </c>
      <c r="CF82" s="131">
        <f t="shared" si="86"/>
        <v>0</v>
      </c>
      <c r="CG82" s="130" t="str">
        <f t="shared" si="87"/>
        <v>-</v>
      </c>
      <c r="CH82" s="130" t="str">
        <f t="shared" si="88"/>
        <v>-</v>
      </c>
      <c r="CI82" s="130">
        <f t="shared" si="89"/>
        <v>0</v>
      </c>
    </row>
    <row r="83" spans="1:87" ht="12.6" customHeight="1" x14ac:dyDescent="0.25">
      <c r="A83" s="109"/>
      <c r="B83" s="81"/>
      <c r="C83" s="110" t="str">
        <f t="shared" si="52"/>
        <v/>
      </c>
      <c r="D83" s="73" t="str">
        <f t="shared" si="53"/>
        <v/>
      </c>
      <c r="E83" s="98" t="str">
        <f t="shared" si="58"/>
        <v/>
      </c>
      <c r="F83" s="74" t="str">
        <f t="shared" si="54"/>
        <v/>
      </c>
      <c r="G83" s="81"/>
      <c r="H83" s="82"/>
      <c r="I83" s="18"/>
      <c r="J83" s="83"/>
      <c r="K83" s="84"/>
      <c r="L83" s="32"/>
      <c r="M83" s="32"/>
      <c r="N83" s="85"/>
      <c r="O83" s="86"/>
      <c r="P83" s="86"/>
      <c r="Q83" s="86"/>
      <c r="R83" s="86"/>
      <c r="S83" s="86"/>
      <c r="T83" s="87"/>
      <c r="U83" s="88"/>
      <c r="V83" s="86"/>
      <c r="W83" s="86"/>
      <c r="X83" s="86"/>
      <c r="Y83" s="86"/>
      <c r="Z83" s="86"/>
      <c r="AA83" s="89"/>
      <c r="AB83" s="32"/>
      <c r="AC83" s="61"/>
      <c r="AD83" s="32"/>
      <c r="AE83" s="61"/>
      <c r="AF83" s="69"/>
      <c r="AG83" s="62"/>
      <c r="AH83" s="3"/>
      <c r="AI83" s="4"/>
      <c r="AJ83" s="5"/>
      <c r="AK83" s="5"/>
      <c r="AL83" s="22"/>
      <c r="AM83" s="22"/>
      <c r="AN83" s="16"/>
      <c r="AO83" s="2"/>
      <c r="AP83" s="60"/>
      <c r="AQ83" s="59"/>
      <c r="AR83" s="63"/>
      <c r="AS83" s="123"/>
      <c r="AT83" s="124"/>
      <c r="AU83" s="125"/>
      <c r="AV83" s="126"/>
      <c r="AW83" s="75" t="str">
        <f t="shared" si="55"/>
        <v>-</v>
      </c>
      <c r="AX83" s="92" t="str">
        <f t="shared" si="59"/>
        <v/>
      </c>
      <c r="AY83" s="76" t="str">
        <f t="shared" si="60"/>
        <v/>
      </c>
      <c r="AZ83" s="72" t="str">
        <f t="shared" si="61"/>
        <v/>
      </c>
      <c r="BA83" s="93" t="str">
        <f t="shared" si="62"/>
        <v/>
      </c>
      <c r="BB83" s="94" t="str">
        <f t="shared" si="63"/>
        <v/>
      </c>
      <c r="BC83" s="94" t="str">
        <f t="shared" si="64"/>
        <v/>
      </c>
      <c r="BD83" s="94" t="str">
        <f t="shared" si="65"/>
        <v/>
      </c>
      <c r="BE83" s="94" t="str">
        <f t="shared" si="66"/>
        <v/>
      </c>
      <c r="BF83" s="94" t="str">
        <f t="shared" si="67"/>
        <v/>
      </c>
      <c r="BG83" s="95" t="str">
        <f t="shared" si="68"/>
        <v/>
      </c>
      <c r="BH83" s="96" t="str">
        <f t="shared" si="69"/>
        <v/>
      </c>
      <c r="BI83" s="96" t="str">
        <f t="shared" si="70"/>
        <v/>
      </c>
      <c r="BJ83" s="96" t="str">
        <f t="shared" si="71"/>
        <v/>
      </c>
      <c r="BK83" s="96" t="str">
        <f t="shared" si="72"/>
        <v/>
      </c>
      <c r="BL83" s="96" t="str">
        <f t="shared" si="73"/>
        <v/>
      </c>
      <c r="BM83" s="96" t="str">
        <f t="shared" si="74"/>
        <v/>
      </c>
      <c r="BN83" s="96" t="str">
        <f t="shared" si="75"/>
        <v/>
      </c>
      <c r="BO83" s="77">
        <f t="shared" si="76"/>
        <v>0</v>
      </c>
      <c r="BP83" s="78">
        <f t="shared" si="77"/>
        <v>0</v>
      </c>
      <c r="BQ83" s="79">
        <f t="shared" ca="1" si="56"/>
        <v>0</v>
      </c>
      <c r="BR83" s="78">
        <f t="shared" si="78"/>
        <v>0</v>
      </c>
      <c r="BS83" s="78">
        <f t="shared" si="79"/>
        <v>0</v>
      </c>
      <c r="BT83" s="80">
        <f t="shared" si="57"/>
        <v>0</v>
      </c>
      <c r="BU83" s="78">
        <f t="shared" si="80"/>
        <v>0</v>
      </c>
      <c r="BV83" s="78">
        <f t="shared" si="81"/>
        <v>0</v>
      </c>
      <c r="BW83" s="97">
        <f t="shared" si="82"/>
        <v>0</v>
      </c>
      <c r="BX83" s="111"/>
      <c r="BY83" s="111"/>
      <c r="BZ83" s="111"/>
      <c r="CA83" s="111"/>
      <c r="CC83" s="129">
        <f t="shared" si="84"/>
        <v>0</v>
      </c>
      <c r="CD83" s="130">
        <f t="shared" si="85"/>
        <v>1</v>
      </c>
      <c r="CE83" s="130">
        <f t="shared" si="83"/>
        <v>0</v>
      </c>
      <c r="CF83" s="131">
        <f t="shared" si="86"/>
        <v>0</v>
      </c>
      <c r="CG83" s="130" t="str">
        <f t="shared" si="87"/>
        <v>-</v>
      </c>
      <c r="CH83" s="130" t="str">
        <f t="shared" si="88"/>
        <v>-</v>
      </c>
      <c r="CI83" s="130">
        <f t="shared" si="89"/>
        <v>0</v>
      </c>
    </row>
    <row r="84" spans="1:87" ht="12.6" customHeight="1" x14ac:dyDescent="0.25">
      <c r="A84" s="109"/>
      <c r="B84" s="81"/>
      <c r="C84" s="110" t="str">
        <f t="shared" si="52"/>
        <v/>
      </c>
      <c r="D84" s="73" t="str">
        <f t="shared" si="53"/>
        <v/>
      </c>
      <c r="E84" s="98" t="str">
        <f t="shared" si="58"/>
        <v/>
      </c>
      <c r="F84" s="74" t="str">
        <f t="shared" si="54"/>
        <v/>
      </c>
      <c r="G84" s="81"/>
      <c r="H84" s="82"/>
      <c r="I84" s="18"/>
      <c r="J84" s="83"/>
      <c r="K84" s="84"/>
      <c r="L84" s="32"/>
      <c r="M84" s="32"/>
      <c r="N84" s="85"/>
      <c r="O84" s="86"/>
      <c r="P84" s="86"/>
      <c r="Q84" s="86"/>
      <c r="R84" s="86"/>
      <c r="S84" s="86"/>
      <c r="T84" s="87"/>
      <c r="U84" s="88"/>
      <c r="V84" s="86"/>
      <c r="W84" s="86"/>
      <c r="X84" s="86"/>
      <c r="Y84" s="86"/>
      <c r="Z84" s="86"/>
      <c r="AA84" s="89"/>
      <c r="AB84" s="32"/>
      <c r="AC84" s="61"/>
      <c r="AD84" s="32"/>
      <c r="AE84" s="61"/>
      <c r="AF84" s="69"/>
      <c r="AG84" s="62"/>
      <c r="AH84" s="3"/>
      <c r="AI84" s="4"/>
      <c r="AJ84" s="5"/>
      <c r="AK84" s="5"/>
      <c r="AL84" s="22"/>
      <c r="AM84" s="22"/>
      <c r="AN84" s="16"/>
      <c r="AO84" s="2"/>
      <c r="AP84" s="60"/>
      <c r="AQ84" s="59"/>
      <c r="AR84" s="63"/>
      <c r="AS84" s="123"/>
      <c r="AT84" s="124"/>
      <c r="AU84" s="125"/>
      <c r="AV84" s="126"/>
      <c r="AW84" s="75" t="str">
        <f t="shared" si="55"/>
        <v>-</v>
      </c>
      <c r="AX84" s="92" t="str">
        <f t="shared" si="59"/>
        <v/>
      </c>
      <c r="AY84" s="76" t="str">
        <f t="shared" si="60"/>
        <v/>
      </c>
      <c r="AZ84" s="72" t="str">
        <f t="shared" si="61"/>
        <v/>
      </c>
      <c r="BA84" s="93" t="str">
        <f t="shared" si="62"/>
        <v/>
      </c>
      <c r="BB84" s="94" t="str">
        <f t="shared" si="63"/>
        <v/>
      </c>
      <c r="BC84" s="94" t="str">
        <f t="shared" si="64"/>
        <v/>
      </c>
      <c r="BD84" s="94" t="str">
        <f t="shared" si="65"/>
        <v/>
      </c>
      <c r="BE84" s="94" t="str">
        <f t="shared" si="66"/>
        <v/>
      </c>
      <c r="BF84" s="94" t="str">
        <f t="shared" si="67"/>
        <v/>
      </c>
      <c r="BG84" s="95" t="str">
        <f t="shared" si="68"/>
        <v/>
      </c>
      <c r="BH84" s="96" t="str">
        <f t="shared" si="69"/>
        <v/>
      </c>
      <c r="BI84" s="96" t="str">
        <f t="shared" si="70"/>
        <v/>
      </c>
      <c r="BJ84" s="96" t="str">
        <f t="shared" si="71"/>
        <v/>
      </c>
      <c r="BK84" s="96" t="str">
        <f t="shared" si="72"/>
        <v/>
      </c>
      <c r="BL84" s="96" t="str">
        <f t="shared" si="73"/>
        <v/>
      </c>
      <c r="BM84" s="96" t="str">
        <f t="shared" si="74"/>
        <v/>
      </c>
      <c r="BN84" s="96" t="str">
        <f t="shared" si="75"/>
        <v/>
      </c>
      <c r="BO84" s="77">
        <f t="shared" si="76"/>
        <v>0</v>
      </c>
      <c r="BP84" s="78">
        <f t="shared" si="77"/>
        <v>0</v>
      </c>
      <c r="BQ84" s="79">
        <f t="shared" ca="1" si="56"/>
        <v>0</v>
      </c>
      <c r="BR84" s="78">
        <f t="shared" si="78"/>
        <v>0</v>
      </c>
      <c r="BS84" s="78">
        <f t="shared" si="79"/>
        <v>0</v>
      </c>
      <c r="BT84" s="80">
        <f t="shared" si="57"/>
        <v>0</v>
      </c>
      <c r="BU84" s="78">
        <f t="shared" si="80"/>
        <v>0</v>
      </c>
      <c r="BV84" s="78">
        <f t="shared" si="81"/>
        <v>0</v>
      </c>
      <c r="BW84" s="97">
        <f t="shared" si="82"/>
        <v>0</v>
      </c>
      <c r="BX84" s="111"/>
      <c r="BY84" s="111"/>
      <c r="BZ84" s="111"/>
      <c r="CA84" s="111"/>
      <c r="CC84" s="129">
        <f t="shared" si="84"/>
        <v>0</v>
      </c>
      <c r="CD84" s="130">
        <f t="shared" si="85"/>
        <v>1</v>
      </c>
      <c r="CE84" s="130">
        <f t="shared" si="83"/>
        <v>0</v>
      </c>
      <c r="CF84" s="131">
        <f t="shared" si="86"/>
        <v>0</v>
      </c>
      <c r="CG84" s="130" t="str">
        <f t="shared" si="87"/>
        <v>-</v>
      </c>
      <c r="CH84" s="130" t="str">
        <f t="shared" si="88"/>
        <v>-</v>
      </c>
      <c r="CI84" s="130">
        <f t="shared" si="89"/>
        <v>0</v>
      </c>
    </row>
    <row r="85" spans="1:87" ht="12.6" customHeight="1" x14ac:dyDescent="0.25">
      <c r="A85" s="109"/>
      <c r="B85" s="81"/>
      <c r="C85" s="110" t="str">
        <f t="shared" si="52"/>
        <v/>
      </c>
      <c r="D85" s="73" t="str">
        <f t="shared" si="53"/>
        <v/>
      </c>
      <c r="E85" s="98" t="str">
        <f t="shared" si="58"/>
        <v/>
      </c>
      <c r="F85" s="74" t="str">
        <f t="shared" si="54"/>
        <v/>
      </c>
      <c r="G85" s="81"/>
      <c r="H85" s="82"/>
      <c r="I85" s="18"/>
      <c r="J85" s="83"/>
      <c r="K85" s="84"/>
      <c r="L85" s="32"/>
      <c r="M85" s="32"/>
      <c r="N85" s="85"/>
      <c r="O85" s="86"/>
      <c r="P85" s="86"/>
      <c r="Q85" s="86"/>
      <c r="R85" s="86"/>
      <c r="S85" s="86"/>
      <c r="T85" s="87"/>
      <c r="U85" s="88"/>
      <c r="V85" s="86"/>
      <c r="W85" s="86"/>
      <c r="X85" s="86"/>
      <c r="Y85" s="86"/>
      <c r="Z85" s="86"/>
      <c r="AA85" s="89"/>
      <c r="AB85" s="32"/>
      <c r="AC85" s="61"/>
      <c r="AD85" s="32"/>
      <c r="AE85" s="61"/>
      <c r="AF85" s="69"/>
      <c r="AG85" s="62"/>
      <c r="AH85" s="3"/>
      <c r="AI85" s="4"/>
      <c r="AJ85" s="5"/>
      <c r="AK85" s="5"/>
      <c r="AL85" s="22"/>
      <c r="AM85" s="22"/>
      <c r="AN85" s="16"/>
      <c r="AO85" s="2"/>
      <c r="AP85" s="60"/>
      <c r="AQ85" s="59"/>
      <c r="AR85" s="63"/>
      <c r="AS85" s="123"/>
      <c r="AT85" s="124"/>
      <c r="AU85" s="125"/>
      <c r="AV85" s="126"/>
      <c r="AW85" s="75" t="str">
        <f t="shared" si="55"/>
        <v>-</v>
      </c>
      <c r="AX85" s="92" t="str">
        <f t="shared" si="59"/>
        <v/>
      </c>
      <c r="AY85" s="76" t="str">
        <f t="shared" si="60"/>
        <v/>
      </c>
      <c r="AZ85" s="72" t="str">
        <f t="shared" si="61"/>
        <v/>
      </c>
      <c r="BA85" s="93" t="str">
        <f t="shared" si="62"/>
        <v/>
      </c>
      <c r="BB85" s="94" t="str">
        <f t="shared" si="63"/>
        <v/>
      </c>
      <c r="BC85" s="94" t="str">
        <f t="shared" si="64"/>
        <v/>
      </c>
      <c r="BD85" s="94" t="str">
        <f t="shared" si="65"/>
        <v/>
      </c>
      <c r="BE85" s="94" t="str">
        <f t="shared" si="66"/>
        <v/>
      </c>
      <c r="BF85" s="94" t="str">
        <f t="shared" si="67"/>
        <v/>
      </c>
      <c r="BG85" s="95" t="str">
        <f t="shared" si="68"/>
        <v/>
      </c>
      <c r="BH85" s="96" t="str">
        <f t="shared" si="69"/>
        <v/>
      </c>
      <c r="BI85" s="96" t="str">
        <f t="shared" si="70"/>
        <v/>
      </c>
      <c r="BJ85" s="96" t="str">
        <f t="shared" si="71"/>
        <v/>
      </c>
      <c r="BK85" s="96" t="str">
        <f t="shared" si="72"/>
        <v/>
      </c>
      <c r="BL85" s="96" t="str">
        <f t="shared" si="73"/>
        <v/>
      </c>
      <c r="BM85" s="96" t="str">
        <f t="shared" si="74"/>
        <v/>
      </c>
      <c r="BN85" s="96" t="str">
        <f t="shared" si="75"/>
        <v/>
      </c>
      <c r="BO85" s="77">
        <f t="shared" si="76"/>
        <v>0</v>
      </c>
      <c r="BP85" s="78">
        <f t="shared" si="77"/>
        <v>0</v>
      </c>
      <c r="BQ85" s="79">
        <f t="shared" ca="1" si="56"/>
        <v>0</v>
      </c>
      <c r="BR85" s="78">
        <f t="shared" si="78"/>
        <v>0</v>
      </c>
      <c r="BS85" s="78">
        <f t="shared" si="79"/>
        <v>0</v>
      </c>
      <c r="BT85" s="80">
        <f t="shared" si="57"/>
        <v>0</v>
      </c>
      <c r="BU85" s="78">
        <f t="shared" si="80"/>
        <v>0</v>
      </c>
      <c r="BV85" s="78">
        <f t="shared" si="81"/>
        <v>0</v>
      </c>
      <c r="BW85" s="97">
        <f t="shared" si="82"/>
        <v>0</v>
      </c>
      <c r="BX85" s="111"/>
      <c r="BY85" s="111"/>
      <c r="BZ85" s="111"/>
      <c r="CA85" s="111"/>
      <c r="CC85" s="129">
        <f t="shared" si="84"/>
        <v>0</v>
      </c>
      <c r="CD85" s="130">
        <f t="shared" si="85"/>
        <v>1</v>
      </c>
      <c r="CE85" s="130">
        <f t="shared" si="83"/>
        <v>0</v>
      </c>
      <c r="CF85" s="131">
        <f t="shared" si="86"/>
        <v>0</v>
      </c>
      <c r="CG85" s="130" t="str">
        <f t="shared" si="87"/>
        <v>-</v>
      </c>
      <c r="CH85" s="130" t="str">
        <f t="shared" si="88"/>
        <v>-</v>
      </c>
      <c r="CI85" s="130">
        <f t="shared" si="89"/>
        <v>0</v>
      </c>
    </row>
    <row r="86" spans="1:87" ht="12.6" customHeight="1" x14ac:dyDescent="0.25">
      <c r="A86" s="109"/>
      <c r="B86" s="81"/>
      <c r="C86" s="110" t="str">
        <f t="shared" si="52"/>
        <v/>
      </c>
      <c r="D86" s="73" t="str">
        <f t="shared" si="53"/>
        <v/>
      </c>
      <c r="E86" s="98" t="str">
        <f t="shared" si="58"/>
        <v/>
      </c>
      <c r="F86" s="74" t="str">
        <f t="shared" si="54"/>
        <v/>
      </c>
      <c r="G86" s="81"/>
      <c r="H86" s="82"/>
      <c r="I86" s="18"/>
      <c r="J86" s="83"/>
      <c r="K86" s="84"/>
      <c r="L86" s="32"/>
      <c r="M86" s="32"/>
      <c r="N86" s="85"/>
      <c r="O86" s="86"/>
      <c r="P86" s="86"/>
      <c r="Q86" s="86"/>
      <c r="R86" s="86"/>
      <c r="S86" s="86"/>
      <c r="T86" s="87"/>
      <c r="U86" s="88"/>
      <c r="V86" s="86"/>
      <c r="W86" s="86"/>
      <c r="X86" s="86"/>
      <c r="Y86" s="86"/>
      <c r="Z86" s="86"/>
      <c r="AA86" s="89"/>
      <c r="AB86" s="32"/>
      <c r="AC86" s="61"/>
      <c r="AD86" s="32"/>
      <c r="AE86" s="61"/>
      <c r="AF86" s="69"/>
      <c r="AG86" s="62"/>
      <c r="AH86" s="3"/>
      <c r="AI86" s="4"/>
      <c r="AJ86" s="5"/>
      <c r="AK86" s="5"/>
      <c r="AL86" s="22"/>
      <c r="AM86" s="22"/>
      <c r="AN86" s="16"/>
      <c r="AO86" s="2"/>
      <c r="AP86" s="60"/>
      <c r="AQ86" s="59"/>
      <c r="AR86" s="63"/>
      <c r="AS86" s="123"/>
      <c r="AT86" s="124"/>
      <c r="AU86" s="125"/>
      <c r="AV86" s="126"/>
      <c r="AW86" s="75" t="str">
        <f t="shared" si="55"/>
        <v>-</v>
      </c>
      <c r="AX86" s="92" t="str">
        <f t="shared" si="59"/>
        <v/>
      </c>
      <c r="AY86" s="76" t="str">
        <f t="shared" si="60"/>
        <v/>
      </c>
      <c r="AZ86" s="72" t="str">
        <f t="shared" si="61"/>
        <v/>
      </c>
      <c r="BA86" s="93" t="str">
        <f t="shared" si="62"/>
        <v/>
      </c>
      <c r="BB86" s="94" t="str">
        <f t="shared" si="63"/>
        <v/>
      </c>
      <c r="BC86" s="94" t="str">
        <f t="shared" si="64"/>
        <v/>
      </c>
      <c r="BD86" s="94" t="str">
        <f t="shared" si="65"/>
        <v/>
      </c>
      <c r="BE86" s="94" t="str">
        <f t="shared" si="66"/>
        <v/>
      </c>
      <c r="BF86" s="94" t="str">
        <f t="shared" si="67"/>
        <v/>
      </c>
      <c r="BG86" s="95" t="str">
        <f t="shared" si="68"/>
        <v/>
      </c>
      <c r="BH86" s="96" t="str">
        <f t="shared" si="69"/>
        <v/>
      </c>
      <c r="BI86" s="96" t="str">
        <f t="shared" si="70"/>
        <v/>
      </c>
      <c r="BJ86" s="96" t="str">
        <f t="shared" si="71"/>
        <v/>
      </c>
      <c r="BK86" s="96" t="str">
        <f t="shared" si="72"/>
        <v/>
      </c>
      <c r="BL86" s="96" t="str">
        <f t="shared" si="73"/>
        <v/>
      </c>
      <c r="BM86" s="96" t="str">
        <f t="shared" si="74"/>
        <v/>
      </c>
      <c r="BN86" s="96" t="str">
        <f t="shared" si="75"/>
        <v/>
      </c>
      <c r="BO86" s="77">
        <f t="shared" si="76"/>
        <v>0</v>
      </c>
      <c r="BP86" s="78">
        <f t="shared" si="77"/>
        <v>0</v>
      </c>
      <c r="BQ86" s="79">
        <f t="shared" ca="1" si="56"/>
        <v>0</v>
      </c>
      <c r="BR86" s="78">
        <f t="shared" si="78"/>
        <v>0</v>
      </c>
      <c r="BS86" s="78">
        <f t="shared" si="79"/>
        <v>0</v>
      </c>
      <c r="BT86" s="80">
        <f t="shared" si="57"/>
        <v>0</v>
      </c>
      <c r="BU86" s="78">
        <f t="shared" si="80"/>
        <v>0</v>
      </c>
      <c r="BV86" s="78">
        <f t="shared" si="81"/>
        <v>0</v>
      </c>
      <c r="BW86" s="97">
        <f t="shared" si="82"/>
        <v>0</v>
      </c>
      <c r="BX86" s="111"/>
      <c r="BY86" s="111"/>
      <c r="BZ86" s="111"/>
      <c r="CA86" s="111"/>
      <c r="CC86" s="129">
        <f t="shared" si="84"/>
        <v>0</v>
      </c>
      <c r="CD86" s="130">
        <f t="shared" si="85"/>
        <v>1</v>
      </c>
      <c r="CE86" s="130">
        <f t="shared" si="83"/>
        <v>0</v>
      </c>
      <c r="CF86" s="131">
        <f t="shared" si="86"/>
        <v>0</v>
      </c>
      <c r="CG86" s="130" t="str">
        <f t="shared" si="87"/>
        <v>-</v>
      </c>
      <c r="CH86" s="130" t="str">
        <f t="shared" si="88"/>
        <v>-</v>
      </c>
      <c r="CI86" s="130">
        <f t="shared" si="89"/>
        <v>0</v>
      </c>
    </row>
    <row r="87" spans="1:87" ht="12.6" customHeight="1" x14ac:dyDescent="0.25">
      <c r="A87" s="109"/>
      <c r="B87" s="81"/>
      <c r="C87" s="110" t="str">
        <f t="shared" si="52"/>
        <v/>
      </c>
      <c r="D87" s="73" t="str">
        <f t="shared" si="53"/>
        <v/>
      </c>
      <c r="E87" s="98" t="str">
        <f t="shared" si="58"/>
        <v/>
      </c>
      <c r="F87" s="74" t="str">
        <f t="shared" si="54"/>
        <v/>
      </c>
      <c r="G87" s="81"/>
      <c r="H87" s="82"/>
      <c r="I87" s="18"/>
      <c r="J87" s="83"/>
      <c r="K87" s="84"/>
      <c r="L87" s="32"/>
      <c r="M87" s="32"/>
      <c r="N87" s="85"/>
      <c r="O87" s="86"/>
      <c r="P87" s="86"/>
      <c r="Q87" s="86"/>
      <c r="R87" s="86"/>
      <c r="S87" s="86"/>
      <c r="T87" s="87"/>
      <c r="U87" s="88"/>
      <c r="V87" s="86"/>
      <c r="W87" s="86"/>
      <c r="X87" s="86"/>
      <c r="Y87" s="86"/>
      <c r="Z87" s="86"/>
      <c r="AA87" s="89"/>
      <c r="AB87" s="32"/>
      <c r="AC87" s="61"/>
      <c r="AD87" s="32"/>
      <c r="AE87" s="61"/>
      <c r="AF87" s="69"/>
      <c r="AG87" s="62"/>
      <c r="AH87" s="3"/>
      <c r="AI87" s="4"/>
      <c r="AJ87" s="5"/>
      <c r="AK87" s="5"/>
      <c r="AL87" s="22"/>
      <c r="AM87" s="22"/>
      <c r="AN87" s="16"/>
      <c r="AO87" s="2"/>
      <c r="AP87" s="60"/>
      <c r="AQ87" s="59"/>
      <c r="AR87" s="63"/>
      <c r="AS87" s="123"/>
      <c r="AT87" s="124"/>
      <c r="AU87" s="125"/>
      <c r="AV87" s="126"/>
      <c r="AW87" s="75" t="str">
        <f t="shared" si="55"/>
        <v>-</v>
      </c>
      <c r="AX87" s="92" t="str">
        <f t="shared" si="59"/>
        <v/>
      </c>
      <c r="AY87" s="76" t="str">
        <f t="shared" si="60"/>
        <v/>
      </c>
      <c r="AZ87" s="72" t="str">
        <f t="shared" si="61"/>
        <v/>
      </c>
      <c r="BA87" s="93" t="str">
        <f t="shared" si="62"/>
        <v/>
      </c>
      <c r="BB87" s="94" t="str">
        <f t="shared" si="63"/>
        <v/>
      </c>
      <c r="BC87" s="94" t="str">
        <f t="shared" si="64"/>
        <v/>
      </c>
      <c r="BD87" s="94" t="str">
        <f t="shared" si="65"/>
        <v/>
      </c>
      <c r="BE87" s="94" t="str">
        <f t="shared" si="66"/>
        <v/>
      </c>
      <c r="BF87" s="94" t="str">
        <f t="shared" si="67"/>
        <v/>
      </c>
      <c r="BG87" s="95" t="str">
        <f t="shared" si="68"/>
        <v/>
      </c>
      <c r="BH87" s="96" t="str">
        <f t="shared" si="69"/>
        <v/>
      </c>
      <c r="BI87" s="96" t="str">
        <f t="shared" si="70"/>
        <v/>
      </c>
      <c r="BJ87" s="96" t="str">
        <f t="shared" si="71"/>
        <v/>
      </c>
      <c r="BK87" s="96" t="str">
        <f t="shared" si="72"/>
        <v/>
      </c>
      <c r="BL87" s="96" t="str">
        <f t="shared" si="73"/>
        <v/>
      </c>
      <c r="BM87" s="96" t="str">
        <f t="shared" si="74"/>
        <v/>
      </c>
      <c r="BN87" s="96" t="str">
        <f t="shared" si="75"/>
        <v/>
      </c>
      <c r="BO87" s="77">
        <f t="shared" si="76"/>
        <v>0</v>
      </c>
      <c r="BP87" s="78">
        <f t="shared" si="77"/>
        <v>0</v>
      </c>
      <c r="BQ87" s="79">
        <f t="shared" ca="1" si="56"/>
        <v>0</v>
      </c>
      <c r="BR87" s="78">
        <f t="shared" si="78"/>
        <v>0</v>
      </c>
      <c r="BS87" s="78">
        <f t="shared" si="79"/>
        <v>0</v>
      </c>
      <c r="BT87" s="80">
        <f t="shared" si="57"/>
        <v>0</v>
      </c>
      <c r="BU87" s="78">
        <f t="shared" si="80"/>
        <v>0</v>
      </c>
      <c r="BV87" s="78">
        <f t="shared" si="81"/>
        <v>0</v>
      </c>
      <c r="BW87" s="97">
        <f t="shared" si="82"/>
        <v>0</v>
      </c>
      <c r="BX87" s="111"/>
      <c r="BY87" s="111"/>
      <c r="BZ87" s="111"/>
      <c r="CA87" s="111"/>
      <c r="CC87" s="129">
        <f t="shared" si="84"/>
        <v>0</v>
      </c>
      <c r="CD87" s="130">
        <f t="shared" si="85"/>
        <v>1</v>
      </c>
      <c r="CE87" s="130">
        <f t="shared" si="83"/>
        <v>0</v>
      </c>
      <c r="CF87" s="131">
        <f t="shared" si="86"/>
        <v>0</v>
      </c>
      <c r="CG87" s="130" t="str">
        <f t="shared" si="87"/>
        <v>-</v>
      </c>
      <c r="CH87" s="130" t="str">
        <f t="shared" si="88"/>
        <v>-</v>
      </c>
      <c r="CI87" s="130">
        <f t="shared" si="89"/>
        <v>0</v>
      </c>
    </row>
    <row r="88" spans="1:87" ht="12.6" customHeight="1" x14ac:dyDescent="0.25">
      <c r="A88" s="109"/>
      <c r="B88" s="81"/>
      <c r="C88" s="110" t="str">
        <f t="shared" si="52"/>
        <v/>
      </c>
      <c r="D88" s="73" t="str">
        <f t="shared" si="53"/>
        <v/>
      </c>
      <c r="E88" s="98" t="str">
        <f t="shared" si="58"/>
        <v/>
      </c>
      <c r="F88" s="74" t="str">
        <f t="shared" si="54"/>
        <v/>
      </c>
      <c r="G88" s="81"/>
      <c r="H88" s="82"/>
      <c r="I88" s="18"/>
      <c r="J88" s="83"/>
      <c r="K88" s="84"/>
      <c r="L88" s="32"/>
      <c r="M88" s="32"/>
      <c r="N88" s="85"/>
      <c r="O88" s="86"/>
      <c r="P88" s="86"/>
      <c r="Q88" s="86"/>
      <c r="R88" s="86"/>
      <c r="S88" s="86"/>
      <c r="T88" s="87"/>
      <c r="U88" s="88"/>
      <c r="V88" s="86"/>
      <c r="W88" s="86"/>
      <c r="X88" s="86"/>
      <c r="Y88" s="86"/>
      <c r="Z88" s="86"/>
      <c r="AA88" s="89"/>
      <c r="AB88" s="32"/>
      <c r="AC88" s="61"/>
      <c r="AD88" s="32"/>
      <c r="AE88" s="61"/>
      <c r="AF88" s="69"/>
      <c r="AG88" s="62"/>
      <c r="AH88" s="3"/>
      <c r="AI88" s="4"/>
      <c r="AJ88" s="5"/>
      <c r="AK88" s="5"/>
      <c r="AL88" s="22"/>
      <c r="AM88" s="22"/>
      <c r="AN88" s="16"/>
      <c r="AO88" s="2"/>
      <c r="AP88" s="60"/>
      <c r="AQ88" s="59"/>
      <c r="AR88" s="63"/>
      <c r="AS88" s="123"/>
      <c r="AT88" s="124"/>
      <c r="AU88" s="125"/>
      <c r="AV88" s="126"/>
      <c r="AW88" s="75" t="str">
        <f t="shared" si="55"/>
        <v>-</v>
      </c>
      <c r="AX88" s="92" t="str">
        <f t="shared" si="59"/>
        <v/>
      </c>
      <c r="AY88" s="76" t="str">
        <f t="shared" si="60"/>
        <v/>
      </c>
      <c r="AZ88" s="72" t="str">
        <f t="shared" si="61"/>
        <v/>
      </c>
      <c r="BA88" s="93" t="str">
        <f t="shared" si="62"/>
        <v/>
      </c>
      <c r="BB88" s="94" t="str">
        <f t="shared" si="63"/>
        <v/>
      </c>
      <c r="BC88" s="94" t="str">
        <f t="shared" si="64"/>
        <v/>
      </c>
      <c r="BD88" s="94" t="str">
        <f t="shared" si="65"/>
        <v/>
      </c>
      <c r="BE88" s="94" t="str">
        <f t="shared" si="66"/>
        <v/>
      </c>
      <c r="BF88" s="94" t="str">
        <f t="shared" si="67"/>
        <v/>
      </c>
      <c r="BG88" s="95" t="str">
        <f t="shared" si="68"/>
        <v/>
      </c>
      <c r="BH88" s="96" t="str">
        <f t="shared" si="69"/>
        <v/>
      </c>
      <c r="BI88" s="96" t="str">
        <f t="shared" si="70"/>
        <v/>
      </c>
      <c r="BJ88" s="96" t="str">
        <f t="shared" si="71"/>
        <v/>
      </c>
      <c r="BK88" s="96" t="str">
        <f t="shared" si="72"/>
        <v/>
      </c>
      <c r="BL88" s="96" t="str">
        <f t="shared" si="73"/>
        <v/>
      </c>
      <c r="BM88" s="96" t="str">
        <f t="shared" si="74"/>
        <v/>
      </c>
      <c r="BN88" s="96" t="str">
        <f t="shared" si="75"/>
        <v/>
      </c>
      <c r="BO88" s="77">
        <f t="shared" si="76"/>
        <v>0</v>
      </c>
      <c r="BP88" s="78">
        <f t="shared" si="77"/>
        <v>0</v>
      </c>
      <c r="BQ88" s="79">
        <f t="shared" ca="1" si="56"/>
        <v>0</v>
      </c>
      <c r="BR88" s="78">
        <f t="shared" si="78"/>
        <v>0</v>
      </c>
      <c r="BS88" s="78">
        <f t="shared" si="79"/>
        <v>0</v>
      </c>
      <c r="BT88" s="80">
        <f t="shared" si="57"/>
        <v>0</v>
      </c>
      <c r="BU88" s="78">
        <f t="shared" si="80"/>
        <v>0</v>
      </c>
      <c r="BV88" s="78">
        <f t="shared" si="81"/>
        <v>0</v>
      </c>
      <c r="BW88" s="97">
        <f t="shared" si="82"/>
        <v>0</v>
      </c>
      <c r="BX88" s="111"/>
      <c r="BY88" s="111"/>
      <c r="BZ88" s="111"/>
      <c r="CA88" s="111"/>
      <c r="CC88" s="129">
        <f t="shared" si="84"/>
        <v>0</v>
      </c>
      <c r="CD88" s="130">
        <f t="shared" si="85"/>
        <v>1</v>
      </c>
      <c r="CE88" s="130">
        <f t="shared" si="83"/>
        <v>0</v>
      </c>
      <c r="CF88" s="131">
        <f t="shared" si="86"/>
        <v>0</v>
      </c>
      <c r="CG88" s="130" t="str">
        <f t="shared" si="87"/>
        <v>-</v>
      </c>
      <c r="CH88" s="130" t="str">
        <f t="shared" si="88"/>
        <v>-</v>
      </c>
      <c r="CI88" s="130">
        <f t="shared" si="89"/>
        <v>0</v>
      </c>
    </row>
    <row r="89" spans="1:87" ht="12.6" customHeight="1" x14ac:dyDescent="0.25">
      <c r="A89" s="109"/>
      <c r="B89" s="81"/>
      <c r="C89" s="110" t="str">
        <f t="shared" si="52"/>
        <v/>
      </c>
      <c r="D89" s="73" t="str">
        <f t="shared" si="53"/>
        <v/>
      </c>
      <c r="E89" s="98" t="str">
        <f t="shared" si="58"/>
        <v/>
      </c>
      <c r="F89" s="74" t="str">
        <f t="shared" si="54"/>
        <v/>
      </c>
      <c r="G89" s="81"/>
      <c r="H89" s="82"/>
      <c r="I89" s="18"/>
      <c r="J89" s="83"/>
      <c r="K89" s="84"/>
      <c r="L89" s="32"/>
      <c r="M89" s="32"/>
      <c r="N89" s="85"/>
      <c r="O89" s="86"/>
      <c r="P89" s="86"/>
      <c r="Q89" s="86"/>
      <c r="R89" s="86"/>
      <c r="S89" s="86"/>
      <c r="T89" s="87"/>
      <c r="U89" s="88"/>
      <c r="V89" s="86"/>
      <c r="W89" s="86"/>
      <c r="X89" s="86"/>
      <c r="Y89" s="86"/>
      <c r="Z89" s="86"/>
      <c r="AA89" s="89"/>
      <c r="AB89" s="32"/>
      <c r="AC89" s="61"/>
      <c r="AD89" s="32"/>
      <c r="AE89" s="61"/>
      <c r="AF89" s="69"/>
      <c r="AG89" s="62"/>
      <c r="AH89" s="3"/>
      <c r="AI89" s="4"/>
      <c r="AJ89" s="5"/>
      <c r="AK89" s="5"/>
      <c r="AL89" s="22"/>
      <c r="AM89" s="22"/>
      <c r="AN89" s="16"/>
      <c r="AO89" s="2"/>
      <c r="AP89" s="60"/>
      <c r="AQ89" s="59"/>
      <c r="AR89" s="63"/>
      <c r="AS89" s="123"/>
      <c r="AT89" s="124"/>
      <c r="AU89" s="125"/>
      <c r="AV89" s="126"/>
      <c r="AW89" s="75" t="str">
        <f t="shared" si="55"/>
        <v>-</v>
      </c>
      <c r="AX89" s="92" t="str">
        <f t="shared" si="59"/>
        <v/>
      </c>
      <c r="AY89" s="76" t="str">
        <f t="shared" si="60"/>
        <v/>
      </c>
      <c r="AZ89" s="72" t="str">
        <f t="shared" si="61"/>
        <v/>
      </c>
      <c r="BA89" s="93" t="str">
        <f t="shared" si="62"/>
        <v/>
      </c>
      <c r="BB89" s="94" t="str">
        <f t="shared" si="63"/>
        <v/>
      </c>
      <c r="BC89" s="94" t="str">
        <f t="shared" si="64"/>
        <v/>
      </c>
      <c r="BD89" s="94" t="str">
        <f t="shared" si="65"/>
        <v/>
      </c>
      <c r="BE89" s="94" t="str">
        <f t="shared" si="66"/>
        <v/>
      </c>
      <c r="BF89" s="94" t="str">
        <f t="shared" si="67"/>
        <v/>
      </c>
      <c r="BG89" s="95" t="str">
        <f t="shared" si="68"/>
        <v/>
      </c>
      <c r="BH89" s="96" t="str">
        <f t="shared" si="69"/>
        <v/>
      </c>
      <c r="BI89" s="96" t="str">
        <f t="shared" si="70"/>
        <v/>
      </c>
      <c r="BJ89" s="96" t="str">
        <f t="shared" si="71"/>
        <v/>
      </c>
      <c r="BK89" s="96" t="str">
        <f t="shared" si="72"/>
        <v/>
      </c>
      <c r="BL89" s="96" t="str">
        <f t="shared" si="73"/>
        <v/>
      </c>
      <c r="BM89" s="96" t="str">
        <f t="shared" si="74"/>
        <v/>
      </c>
      <c r="BN89" s="96" t="str">
        <f t="shared" si="75"/>
        <v/>
      </c>
      <c r="BO89" s="77">
        <f t="shared" si="76"/>
        <v>0</v>
      </c>
      <c r="BP89" s="78">
        <f t="shared" si="77"/>
        <v>0</v>
      </c>
      <c r="BQ89" s="79">
        <f t="shared" ca="1" si="56"/>
        <v>0</v>
      </c>
      <c r="BR89" s="78">
        <f t="shared" si="78"/>
        <v>0</v>
      </c>
      <c r="BS89" s="78">
        <f t="shared" si="79"/>
        <v>0</v>
      </c>
      <c r="BT89" s="80">
        <f t="shared" si="57"/>
        <v>0</v>
      </c>
      <c r="BU89" s="78">
        <f t="shared" si="80"/>
        <v>0</v>
      </c>
      <c r="BV89" s="78">
        <f t="shared" si="81"/>
        <v>0</v>
      </c>
      <c r="BW89" s="97">
        <f t="shared" si="82"/>
        <v>0</v>
      </c>
      <c r="BX89" s="111"/>
      <c r="BY89" s="111"/>
      <c r="BZ89" s="111"/>
      <c r="CA89" s="111"/>
      <c r="CC89" s="129">
        <f t="shared" si="84"/>
        <v>0</v>
      </c>
      <c r="CD89" s="130">
        <f t="shared" si="85"/>
        <v>1</v>
      </c>
      <c r="CE89" s="130">
        <f t="shared" si="83"/>
        <v>0</v>
      </c>
      <c r="CF89" s="131">
        <f t="shared" si="86"/>
        <v>0</v>
      </c>
      <c r="CG89" s="130" t="str">
        <f t="shared" si="87"/>
        <v>-</v>
      </c>
      <c r="CH89" s="130" t="str">
        <f t="shared" si="88"/>
        <v>-</v>
      </c>
      <c r="CI89" s="130">
        <f t="shared" si="89"/>
        <v>0</v>
      </c>
    </row>
    <row r="90" spans="1:87" ht="12.6" customHeight="1" x14ac:dyDescent="0.25">
      <c r="A90" s="109"/>
      <c r="B90" s="81"/>
      <c r="C90" s="110" t="str">
        <f t="shared" si="52"/>
        <v/>
      </c>
      <c r="D90" s="73" t="str">
        <f t="shared" si="53"/>
        <v/>
      </c>
      <c r="E90" s="98" t="str">
        <f t="shared" si="58"/>
        <v/>
      </c>
      <c r="F90" s="74" t="str">
        <f t="shared" si="54"/>
        <v/>
      </c>
      <c r="G90" s="81"/>
      <c r="H90" s="82"/>
      <c r="I90" s="18"/>
      <c r="J90" s="83"/>
      <c r="K90" s="84"/>
      <c r="L90" s="32"/>
      <c r="M90" s="32"/>
      <c r="N90" s="85"/>
      <c r="O90" s="86"/>
      <c r="P90" s="86"/>
      <c r="Q90" s="86"/>
      <c r="R90" s="86"/>
      <c r="S90" s="86"/>
      <c r="T90" s="87"/>
      <c r="U90" s="88"/>
      <c r="V90" s="86"/>
      <c r="W90" s="86"/>
      <c r="X90" s="86"/>
      <c r="Y90" s="86"/>
      <c r="Z90" s="86"/>
      <c r="AA90" s="89"/>
      <c r="AB90" s="32"/>
      <c r="AC90" s="61"/>
      <c r="AD90" s="32"/>
      <c r="AE90" s="61"/>
      <c r="AF90" s="69"/>
      <c r="AG90" s="62"/>
      <c r="AH90" s="3"/>
      <c r="AI90" s="4"/>
      <c r="AJ90" s="5"/>
      <c r="AK90" s="5"/>
      <c r="AL90" s="22"/>
      <c r="AM90" s="22"/>
      <c r="AN90" s="16"/>
      <c r="AO90" s="2"/>
      <c r="AP90" s="60"/>
      <c r="AQ90" s="59"/>
      <c r="AR90" s="63"/>
      <c r="AS90" s="123"/>
      <c r="AT90" s="124"/>
      <c r="AU90" s="125"/>
      <c r="AV90" s="126"/>
      <c r="AW90" s="75" t="str">
        <f t="shared" si="55"/>
        <v>-</v>
      </c>
      <c r="AX90" s="92" t="str">
        <f t="shared" si="59"/>
        <v/>
      </c>
      <c r="AY90" s="76" t="str">
        <f t="shared" si="60"/>
        <v/>
      </c>
      <c r="AZ90" s="72" t="str">
        <f t="shared" si="61"/>
        <v/>
      </c>
      <c r="BA90" s="93" t="str">
        <f t="shared" si="62"/>
        <v/>
      </c>
      <c r="BB90" s="94" t="str">
        <f t="shared" si="63"/>
        <v/>
      </c>
      <c r="BC90" s="94" t="str">
        <f t="shared" si="64"/>
        <v/>
      </c>
      <c r="BD90" s="94" t="str">
        <f t="shared" si="65"/>
        <v/>
      </c>
      <c r="BE90" s="94" t="str">
        <f t="shared" si="66"/>
        <v/>
      </c>
      <c r="BF90" s="94" t="str">
        <f t="shared" si="67"/>
        <v/>
      </c>
      <c r="BG90" s="95" t="str">
        <f t="shared" si="68"/>
        <v/>
      </c>
      <c r="BH90" s="96" t="str">
        <f t="shared" si="69"/>
        <v/>
      </c>
      <c r="BI90" s="96" t="str">
        <f t="shared" si="70"/>
        <v/>
      </c>
      <c r="BJ90" s="96" t="str">
        <f t="shared" si="71"/>
        <v/>
      </c>
      <c r="BK90" s="96" t="str">
        <f t="shared" si="72"/>
        <v/>
      </c>
      <c r="BL90" s="96" t="str">
        <f t="shared" si="73"/>
        <v/>
      </c>
      <c r="BM90" s="96" t="str">
        <f t="shared" si="74"/>
        <v/>
      </c>
      <c r="BN90" s="96" t="str">
        <f t="shared" si="75"/>
        <v/>
      </c>
      <c r="BO90" s="77">
        <f t="shared" si="76"/>
        <v>0</v>
      </c>
      <c r="BP90" s="78">
        <f t="shared" si="77"/>
        <v>0</v>
      </c>
      <c r="BQ90" s="79">
        <f t="shared" ca="1" si="56"/>
        <v>0</v>
      </c>
      <c r="BR90" s="78">
        <f t="shared" si="78"/>
        <v>0</v>
      </c>
      <c r="BS90" s="78">
        <f t="shared" si="79"/>
        <v>0</v>
      </c>
      <c r="BT90" s="80">
        <f t="shared" si="57"/>
        <v>0</v>
      </c>
      <c r="BU90" s="78">
        <f t="shared" si="80"/>
        <v>0</v>
      </c>
      <c r="BV90" s="78">
        <f t="shared" si="81"/>
        <v>0</v>
      </c>
      <c r="BW90" s="97">
        <f t="shared" si="82"/>
        <v>0</v>
      </c>
      <c r="BX90" s="111"/>
      <c r="BY90" s="111"/>
      <c r="BZ90" s="111"/>
      <c r="CA90" s="111"/>
      <c r="CC90" s="129">
        <f t="shared" si="84"/>
        <v>0</v>
      </c>
      <c r="CD90" s="130">
        <f t="shared" si="85"/>
        <v>1</v>
      </c>
      <c r="CE90" s="130">
        <f t="shared" si="83"/>
        <v>0</v>
      </c>
      <c r="CF90" s="131">
        <f t="shared" si="86"/>
        <v>0</v>
      </c>
      <c r="CG90" s="130" t="str">
        <f t="shared" si="87"/>
        <v>-</v>
      </c>
      <c r="CH90" s="130" t="str">
        <f t="shared" si="88"/>
        <v>-</v>
      </c>
      <c r="CI90" s="130">
        <f t="shared" si="89"/>
        <v>0</v>
      </c>
    </row>
    <row r="91" spans="1:87" ht="12.6" customHeight="1" x14ac:dyDescent="0.25">
      <c r="A91" s="109"/>
      <c r="B91" s="81"/>
      <c r="C91" s="110" t="str">
        <f t="shared" si="52"/>
        <v/>
      </c>
      <c r="D91" s="73" t="str">
        <f t="shared" si="53"/>
        <v/>
      </c>
      <c r="E91" s="98" t="str">
        <f t="shared" si="58"/>
        <v/>
      </c>
      <c r="F91" s="74" t="str">
        <f t="shared" si="54"/>
        <v/>
      </c>
      <c r="G91" s="81"/>
      <c r="H91" s="82"/>
      <c r="I91" s="18"/>
      <c r="J91" s="83"/>
      <c r="K91" s="84"/>
      <c r="L91" s="32"/>
      <c r="M91" s="32"/>
      <c r="N91" s="85"/>
      <c r="O91" s="86"/>
      <c r="P91" s="86"/>
      <c r="Q91" s="86"/>
      <c r="R91" s="86"/>
      <c r="S91" s="86"/>
      <c r="T91" s="87"/>
      <c r="U91" s="88"/>
      <c r="V91" s="86"/>
      <c r="W91" s="86"/>
      <c r="X91" s="86"/>
      <c r="Y91" s="86"/>
      <c r="Z91" s="86"/>
      <c r="AA91" s="89"/>
      <c r="AB91" s="32"/>
      <c r="AC91" s="61"/>
      <c r="AD91" s="32"/>
      <c r="AE91" s="61"/>
      <c r="AF91" s="69"/>
      <c r="AG91" s="62"/>
      <c r="AH91" s="3"/>
      <c r="AI91" s="4"/>
      <c r="AJ91" s="5"/>
      <c r="AK91" s="5"/>
      <c r="AL91" s="22"/>
      <c r="AM91" s="22"/>
      <c r="AN91" s="16"/>
      <c r="AO91" s="2"/>
      <c r="AP91" s="60"/>
      <c r="AQ91" s="59"/>
      <c r="AR91" s="63"/>
      <c r="AS91" s="123"/>
      <c r="AT91" s="124"/>
      <c r="AU91" s="125"/>
      <c r="AV91" s="126"/>
      <c r="AW91" s="75" t="str">
        <f t="shared" si="55"/>
        <v>-</v>
      </c>
      <c r="AX91" s="92" t="str">
        <f t="shared" si="59"/>
        <v/>
      </c>
      <c r="AY91" s="76" t="str">
        <f t="shared" si="60"/>
        <v/>
      </c>
      <c r="AZ91" s="72" t="str">
        <f t="shared" si="61"/>
        <v/>
      </c>
      <c r="BA91" s="93" t="str">
        <f t="shared" si="62"/>
        <v/>
      </c>
      <c r="BB91" s="94" t="str">
        <f t="shared" si="63"/>
        <v/>
      </c>
      <c r="BC91" s="94" t="str">
        <f t="shared" si="64"/>
        <v/>
      </c>
      <c r="BD91" s="94" t="str">
        <f t="shared" si="65"/>
        <v/>
      </c>
      <c r="BE91" s="94" t="str">
        <f t="shared" si="66"/>
        <v/>
      </c>
      <c r="BF91" s="94" t="str">
        <f t="shared" si="67"/>
        <v/>
      </c>
      <c r="BG91" s="95" t="str">
        <f t="shared" si="68"/>
        <v/>
      </c>
      <c r="BH91" s="96" t="str">
        <f t="shared" si="69"/>
        <v/>
      </c>
      <c r="BI91" s="96" t="str">
        <f t="shared" si="70"/>
        <v/>
      </c>
      <c r="BJ91" s="96" t="str">
        <f t="shared" si="71"/>
        <v/>
      </c>
      <c r="BK91" s="96" t="str">
        <f t="shared" si="72"/>
        <v/>
      </c>
      <c r="BL91" s="96" t="str">
        <f t="shared" si="73"/>
        <v/>
      </c>
      <c r="BM91" s="96" t="str">
        <f t="shared" si="74"/>
        <v/>
      </c>
      <c r="BN91" s="96" t="str">
        <f t="shared" si="75"/>
        <v/>
      </c>
      <c r="BO91" s="77">
        <f t="shared" si="76"/>
        <v>0</v>
      </c>
      <c r="BP91" s="78">
        <f t="shared" si="77"/>
        <v>0</v>
      </c>
      <c r="BQ91" s="79">
        <f t="shared" ca="1" si="56"/>
        <v>0</v>
      </c>
      <c r="BR91" s="78">
        <f t="shared" si="78"/>
        <v>0</v>
      </c>
      <c r="BS91" s="78">
        <f t="shared" si="79"/>
        <v>0</v>
      </c>
      <c r="BT91" s="80">
        <f t="shared" si="57"/>
        <v>0</v>
      </c>
      <c r="BU91" s="78">
        <f t="shared" si="80"/>
        <v>0</v>
      </c>
      <c r="BV91" s="78">
        <f t="shared" si="81"/>
        <v>0</v>
      </c>
      <c r="BW91" s="97">
        <f t="shared" si="82"/>
        <v>0</v>
      </c>
      <c r="BX91" s="111"/>
      <c r="BY91" s="111"/>
      <c r="BZ91" s="111"/>
      <c r="CA91" s="111"/>
      <c r="CC91" s="129">
        <f t="shared" si="84"/>
        <v>0</v>
      </c>
      <c r="CD91" s="130">
        <f t="shared" si="85"/>
        <v>1</v>
      </c>
      <c r="CE91" s="130">
        <f t="shared" si="83"/>
        <v>0</v>
      </c>
      <c r="CF91" s="131">
        <f t="shared" si="86"/>
        <v>0</v>
      </c>
      <c r="CG91" s="130" t="str">
        <f t="shared" si="87"/>
        <v>-</v>
      </c>
      <c r="CH91" s="130" t="str">
        <f t="shared" si="88"/>
        <v>-</v>
      </c>
      <c r="CI91" s="130">
        <f t="shared" si="89"/>
        <v>0</v>
      </c>
    </row>
    <row r="92" spans="1:87" ht="12.6" customHeight="1" x14ac:dyDescent="0.25">
      <c r="A92" s="109"/>
      <c r="B92" s="81"/>
      <c r="C92" s="110" t="str">
        <f t="shared" si="52"/>
        <v/>
      </c>
      <c r="D92" s="73" t="str">
        <f t="shared" si="53"/>
        <v/>
      </c>
      <c r="E92" s="98" t="str">
        <f t="shared" si="58"/>
        <v/>
      </c>
      <c r="F92" s="74" t="str">
        <f t="shared" si="54"/>
        <v/>
      </c>
      <c r="G92" s="81"/>
      <c r="H92" s="82"/>
      <c r="I92" s="18"/>
      <c r="J92" s="83"/>
      <c r="K92" s="84"/>
      <c r="L92" s="32"/>
      <c r="M92" s="32"/>
      <c r="N92" s="85"/>
      <c r="O92" s="86"/>
      <c r="P92" s="86"/>
      <c r="Q92" s="86"/>
      <c r="R92" s="86"/>
      <c r="S92" s="86"/>
      <c r="T92" s="87"/>
      <c r="U92" s="88"/>
      <c r="V92" s="86"/>
      <c r="W92" s="86"/>
      <c r="X92" s="86"/>
      <c r="Y92" s="86"/>
      <c r="Z92" s="86"/>
      <c r="AA92" s="89"/>
      <c r="AB92" s="32"/>
      <c r="AC92" s="61"/>
      <c r="AD92" s="32"/>
      <c r="AE92" s="61"/>
      <c r="AF92" s="69"/>
      <c r="AG92" s="62"/>
      <c r="AH92" s="3"/>
      <c r="AI92" s="4"/>
      <c r="AJ92" s="5"/>
      <c r="AK92" s="5"/>
      <c r="AL92" s="22"/>
      <c r="AM92" s="22"/>
      <c r="AN92" s="16"/>
      <c r="AO92" s="2"/>
      <c r="AP92" s="60"/>
      <c r="AQ92" s="59"/>
      <c r="AR92" s="63"/>
      <c r="AS92" s="123"/>
      <c r="AT92" s="124"/>
      <c r="AU92" s="125"/>
      <c r="AV92" s="126"/>
      <c r="AW92" s="75" t="str">
        <f t="shared" si="55"/>
        <v>-</v>
      </c>
      <c r="AX92" s="92" t="str">
        <f t="shared" si="59"/>
        <v/>
      </c>
      <c r="AY92" s="76" t="str">
        <f t="shared" si="60"/>
        <v/>
      </c>
      <c r="AZ92" s="72" t="str">
        <f t="shared" si="61"/>
        <v/>
      </c>
      <c r="BA92" s="93" t="str">
        <f t="shared" si="62"/>
        <v/>
      </c>
      <c r="BB92" s="94" t="str">
        <f t="shared" si="63"/>
        <v/>
      </c>
      <c r="BC92" s="94" t="str">
        <f t="shared" si="64"/>
        <v/>
      </c>
      <c r="BD92" s="94" t="str">
        <f t="shared" si="65"/>
        <v/>
      </c>
      <c r="BE92" s="94" t="str">
        <f t="shared" si="66"/>
        <v/>
      </c>
      <c r="BF92" s="94" t="str">
        <f t="shared" si="67"/>
        <v/>
      </c>
      <c r="BG92" s="95" t="str">
        <f t="shared" si="68"/>
        <v/>
      </c>
      <c r="BH92" s="96" t="str">
        <f t="shared" si="69"/>
        <v/>
      </c>
      <c r="BI92" s="96" t="str">
        <f t="shared" si="70"/>
        <v/>
      </c>
      <c r="BJ92" s="96" t="str">
        <f t="shared" si="71"/>
        <v/>
      </c>
      <c r="BK92" s="96" t="str">
        <f t="shared" si="72"/>
        <v/>
      </c>
      <c r="BL92" s="96" t="str">
        <f t="shared" si="73"/>
        <v/>
      </c>
      <c r="BM92" s="96" t="str">
        <f t="shared" si="74"/>
        <v/>
      </c>
      <c r="BN92" s="96" t="str">
        <f t="shared" si="75"/>
        <v/>
      </c>
      <c r="BO92" s="77">
        <f t="shared" si="76"/>
        <v>0</v>
      </c>
      <c r="BP92" s="78">
        <f t="shared" si="77"/>
        <v>0</v>
      </c>
      <c r="BQ92" s="79">
        <f t="shared" ca="1" si="56"/>
        <v>0</v>
      </c>
      <c r="BR92" s="78">
        <f t="shared" si="78"/>
        <v>0</v>
      </c>
      <c r="BS92" s="78">
        <f t="shared" si="79"/>
        <v>0</v>
      </c>
      <c r="BT92" s="80">
        <f t="shared" si="57"/>
        <v>0</v>
      </c>
      <c r="BU92" s="78">
        <f t="shared" si="80"/>
        <v>0</v>
      </c>
      <c r="BV92" s="78">
        <f t="shared" si="81"/>
        <v>0</v>
      </c>
      <c r="BW92" s="97">
        <f t="shared" si="82"/>
        <v>0</v>
      </c>
      <c r="BX92" s="111"/>
      <c r="BY92" s="111"/>
      <c r="BZ92" s="111"/>
      <c r="CA92" s="111"/>
      <c r="CC92" s="129">
        <f t="shared" si="84"/>
        <v>0</v>
      </c>
      <c r="CD92" s="130">
        <f t="shared" si="85"/>
        <v>1</v>
      </c>
      <c r="CE92" s="130">
        <f t="shared" si="83"/>
        <v>0</v>
      </c>
      <c r="CF92" s="131">
        <f t="shared" si="86"/>
        <v>0</v>
      </c>
      <c r="CG92" s="130" t="str">
        <f t="shared" si="87"/>
        <v>-</v>
      </c>
      <c r="CH92" s="130" t="str">
        <f t="shared" si="88"/>
        <v>-</v>
      </c>
      <c r="CI92" s="130">
        <f t="shared" si="89"/>
        <v>0</v>
      </c>
    </row>
    <row r="93" spans="1:87" ht="12.6" customHeight="1" x14ac:dyDescent="0.25">
      <c r="A93" s="109"/>
      <c r="B93" s="81"/>
      <c r="C93" s="110" t="str">
        <f t="shared" si="52"/>
        <v/>
      </c>
      <c r="D93" s="73" t="str">
        <f t="shared" si="53"/>
        <v/>
      </c>
      <c r="E93" s="98" t="str">
        <f t="shared" si="58"/>
        <v/>
      </c>
      <c r="F93" s="74" t="str">
        <f t="shared" si="54"/>
        <v/>
      </c>
      <c r="G93" s="81"/>
      <c r="H93" s="82"/>
      <c r="I93" s="18"/>
      <c r="J93" s="83"/>
      <c r="K93" s="84"/>
      <c r="L93" s="32"/>
      <c r="M93" s="32"/>
      <c r="N93" s="85"/>
      <c r="O93" s="86"/>
      <c r="P93" s="86"/>
      <c r="Q93" s="86"/>
      <c r="R93" s="86"/>
      <c r="S93" s="86"/>
      <c r="T93" s="87"/>
      <c r="U93" s="88"/>
      <c r="V93" s="86"/>
      <c r="W93" s="86"/>
      <c r="X93" s="86"/>
      <c r="Y93" s="86"/>
      <c r="Z93" s="86"/>
      <c r="AA93" s="89"/>
      <c r="AB93" s="32"/>
      <c r="AC93" s="61"/>
      <c r="AD93" s="32"/>
      <c r="AE93" s="61"/>
      <c r="AF93" s="69"/>
      <c r="AG93" s="62"/>
      <c r="AH93" s="3"/>
      <c r="AI93" s="4"/>
      <c r="AJ93" s="5"/>
      <c r="AK93" s="5"/>
      <c r="AL93" s="22"/>
      <c r="AM93" s="22"/>
      <c r="AN93" s="16"/>
      <c r="AO93" s="2"/>
      <c r="AP93" s="60"/>
      <c r="AQ93" s="59"/>
      <c r="AR93" s="63"/>
      <c r="AS93" s="123"/>
      <c r="AT93" s="124"/>
      <c r="AU93" s="125"/>
      <c r="AV93" s="126"/>
      <c r="AW93" s="75" t="str">
        <f t="shared" si="55"/>
        <v>-</v>
      </c>
      <c r="AX93" s="92" t="str">
        <f t="shared" si="59"/>
        <v/>
      </c>
      <c r="AY93" s="76" t="str">
        <f t="shared" si="60"/>
        <v/>
      </c>
      <c r="AZ93" s="72" t="str">
        <f t="shared" si="61"/>
        <v/>
      </c>
      <c r="BA93" s="93" t="str">
        <f t="shared" si="62"/>
        <v/>
      </c>
      <c r="BB93" s="94" t="str">
        <f t="shared" si="63"/>
        <v/>
      </c>
      <c r="BC93" s="94" t="str">
        <f t="shared" si="64"/>
        <v/>
      </c>
      <c r="BD93" s="94" t="str">
        <f t="shared" si="65"/>
        <v/>
      </c>
      <c r="BE93" s="94" t="str">
        <f t="shared" si="66"/>
        <v/>
      </c>
      <c r="BF93" s="94" t="str">
        <f t="shared" si="67"/>
        <v/>
      </c>
      <c r="BG93" s="95" t="str">
        <f t="shared" si="68"/>
        <v/>
      </c>
      <c r="BH93" s="96" t="str">
        <f t="shared" si="69"/>
        <v/>
      </c>
      <c r="BI93" s="96" t="str">
        <f t="shared" si="70"/>
        <v/>
      </c>
      <c r="BJ93" s="96" t="str">
        <f t="shared" si="71"/>
        <v/>
      </c>
      <c r="BK93" s="96" t="str">
        <f t="shared" si="72"/>
        <v/>
      </c>
      <c r="BL93" s="96" t="str">
        <f t="shared" si="73"/>
        <v/>
      </c>
      <c r="BM93" s="96" t="str">
        <f t="shared" si="74"/>
        <v/>
      </c>
      <c r="BN93" s="96" t="str">
        <f t="shared" si="75"/>
        <v/>
      </c>
      <c r="BO93" s="77">
        <f t="shared" si="76"/>
        <v>0</v>
      </c>
      <c r="BP93" s="78">
        <f t="shared" si="77"/>
        <v>0</v>
      </c>
      <c r="BQ93" s="79">
        <f t="shared" ca="1" si="56"/>
        <v>0</v>
      </c>
      <c r="BR93" s="78">
        <f t="shared" si="78"/>
        <v>0</v>
      </c>
      <c r="BS93" s="78">
        <f t="shared" si="79"/>
        <v>0</v>
      </c>
      <c r="BT93" s="80">
        <f t="shared" si="57"/>
        <v>0</v>
      </c>
      <c r="BU93" s="78">
        <f t="shared" si="80"/>
        <v>0</v>
      </c>
      <c r="BV93" s="78">
        <f t="shared" si="81"/>
        <v>0</v>
      </c>
      <c r="BW93" s="97">
        <f t="shared" si="82"/>
        <v>0</v>
      </c>
      <c r="BX93" s="111"/>
      <c r="BY93" s="111"/>
      <c r="BZ93" s="111"/>
      <c r="CA93" s="111"/>
      <c r="CC93" s="129">
        <f t="shared" si="84"/>
        <v>0</v>
      </c>
      <c r="CD93" s="130">
        <f t="shared" si="85"/>
        <v>1</v>
      </c>
      <c r="CE93" s="130">
        <f t="shared" si="83"/>
        <v>0</v>
      </c>
      <c r="CF93" s="131">
        <f t="shared" si="86"/>
        <v>0</v>
      </c>
      <c r="CG93" s="130" t="str">
        <f t="shared" si="87"/>
        <v>-</v>
      </c>
      <c r="CH93" s="130" t="str">
        <f t="shared" si="88"/>
        <v>-</v>
      </c>
      <c r="CI93" s="130">
        <f t="shared" si="89"/>
        <v>0</v>
      </c>
    </row>
    <row r="94" spans="1:87" ht="12.6" customHeight="1" x14ac:dyDescent="0.25">
      <c r="A94" s="109"/>
      <c r="B94" s="81"/>
      <c r="C94" s="110" t="str">
        <f t="shared" si="52"/>
        <v/>
      </c>
      <c r="D94" s="73" t="str">
        <f t="shared" si="53"/>
        <v/>
      </c>
      <c r="E94" s="98" t="str">
        <f t="shared" si="58"/>
        <v/>
      </c>
      <c r="F94" s="74" t="str">
        <f t="shared" si="54"/>
        <v/>
      </c>
      <c r="G94" s="81"/>
      <c r="H94" s="82"/>
      <c r="I94" s="18"/>
      <c r="J94" s="83"/>
      <c r="K94" s="84"/>
      <c r="L94" s="32"/>
      <c r="M94" s="32"/>
      <c r="N94" s="85"/>
      <c r="O94" s="86"/>
      <c r="P94" s="86"/>
      <c r="Q94" s="86"/>
      <c r="R94" s="86"/>
      <c r="S94" s="86"/>
      <c r="T94" s="87"/>
      <c r="U94" s="88"/>
      <c r="V94" s="86"/>
      <c r="W94" s="86"/>
      <c r="X94" s="86"/>
      <c r="Y94" s="86"/>
      <c r="Z94" s="86"/>
      <c r="AA94" s="89"/>
      <c r="AB94" s="32"/>
      <c r="AC94" s="61"/>
      <c r="AD94" s="32"/>
      <c r="AE94" s="61"/>
      <c r="AF94" s="69"/>
      <c r="AG94" s="62"/>
      <c r="AH94" s="3"/>
      <c r="AI94" s="4"/>
      <c r="AJ94" s="5"/>
      <c r="AK94" s="5"/>
      <c r="AL94" s="22"/>
      <c r="AM94" s="22"/>
      <c r="AN94" s="16"/>
      <c r="AO94" s="2"/>
      <c r="AP94" s="60"/>
      <c r="AQ94" s="59"/>
      <c r="AR94" s="63"/>
      <c r="AS94" s="123"/>
      <c r="AT94" s="124"/>
      <c r="AU94" s="125"/>
      <c r="AV94" s="126"/>
      <c r="AW94" s="75" t="str">
        <f t="shared" si="55"/>
        <v>-</v>
      </c>
      <c r="AX94" s="92" t="str">
        <f t="shared" si="59"/>
        <v/>
      </c>
      <c r="AY94" s="76" t="str">
        <f t="shared" si="60"/>
        <v/>
      </c>
      <c r="AZ94" s="72" t="str">
        <f t="shared" si="61"/>
        <v/>
      </c>
      <c r="BA94" s="93" t="str">
        <f t="shared" si="62"/>
        <v/>
      </c>
      <c r="BB94" s="94" t="str">
        <f t="shared" si="63"/>
        <v/>
      </c>
      <c r="BC94" s="94" t="str">
        <f t="shared" si="64"/>
        <v/>
      </c>
      <c r="BD94" s="94" t="str">
        <f t="shared" si="65"/>
        <v/>
      </c>
      <c r="BE94" s="94" t="str">
        <f t="shared" si="66"/>
        <v/>
      </c>
      <c r="BF94" s="94" t="str">
        <f t="shared" si="67"/>
        <v/>
      </c>
      <c r="BG94" s="95" t="str">
        <f t="shared" si="68"/>
        <v/>
      </c>
      <c r="BH94" s="96" t="str">
        <f t="shared" si="69"/>
        <v/>
      </c>
      <c r="BI94" s="96" t="str">
        <f t="shared" si="70"/>
        <v/>
      </c>
      <c r="BJ94" s="96" t="str">
        <f t="shared" si="71"/>
        <v/>
      </c>
      <c r="BK94" s="96" t="str">
        <f t="shared" si="72"/>
        <v/>
      </c>
      <c r="BL94" s="96" t="str">
        <f t="shared" si="73"/>
        <v/>
      </c>
      <c r="BM94" s="96" t="str">
        <f t="shared" si="74"/>
        <v/>
      </c>
      <c r="BN94" s="96" t="str">
        <f t="shared" si="75"/>
        <v/>
      </c>
      <c r="BO94" s="77">
        <f t="shared" si="76"/>
        <v>0</v>
      </c>
      <c r="BP94" s="78">
        <f t="shared" si="77"/>
        <v>0</v>
      </c>
      <c r="BQ94" s="79">
        <f t="shared" ca="1" si="56"/>
        <v>0</v>
      </c>
      <c r="BR94" s="78">
        <f t="shared" si="78"/>
        <v>0</v>
      </c>
      <c r="BS94" s="78">
        <f t="shared" si="79"/>
        <v>0</v>
      </c>
      <c r="BT94" s="80">
        <f t="shared" si="57"/>
        <v>0</v>
      </c>
      <c r="BU94" s="78">
        <f t="shared" si="80"/>
        <v>0</v>
      </c>
      <c r="BV94" s="78">
        <f t="shared" si="81"/>
        <v>0</v>
      </c>
      <c r="BW94" s="97">
        <f t="shared" si="82"/>
        <v>0</v>
      </c>
      <c r="BX94" s="111"/>
      <c r="BY94" s="111"/>
      <c r="BZ94" s="111"/>
      <c r="CA94" s="111"/>
      <c r="CC94" s="129">
        <f t="shared" si="84"/>
        <v>0</v>
      </c>
      <c r="CD94" s="130">
        <f t="shared" si="85"/>
        <v>1</v>
      </c>
      <c r="CE94" s="130">
        <f t="shared" si="83"/>
        <v>0</v>
      </c>
      <c r="CF94" s="131">
        <f t="shared" si="86"/>
        <v>0</v>
      </c>
      <c r="CG94" s="130" t="str">
        <f t="shared" si="87"/>
        <v>-</v>
      </c>
      <c r="CH94" s="130" t="str">
        <f t="shared" si="88"/>
        <v>-</v>
      </c>
      <c r="CI94" s="130">
        <f t="shared" si="89"/>
        <v>0</v>
      </c>
    </row>
    <row r="95" spans="1:87" ht="12.6" customHeight="1" x14ac:dyDescent="0.25">
      <c r="A95" s="109"/>
      <c r="B95" s="81"/>
      <c r="C95" s="110" t="str">
        <f t="shared" si="52"/>
        <v/>
      </c>
      <c r="D95" s="73" t="str">
        <f t="shared" si="53"/>
        <v/>
      </c>
      <c r="E95" s="98" t="str">
        <f t="shared" si="58"/>
        <v/>
      </c>
      <c r="F95" s="74" t="str">
        <f t="shared" si="54"/>
        <v/>
      </c>
      <c r="G95" s="81"/>
      <c r="H95" s="82"/>
      <c r="I95" s="18"/>
      <c r="J95" s="83"/>
      <c r="K95" s="84"/>
      <c r="L95" s="32"/>
      <c r="M95" s="32"/>
      <c r="N95" s="85"/>
      <c r="O95" s="86"/>
      <c r="P95" s="86"/>
      <c r="Q95" s="86"/>
      <c r="R95" s="86"/>
      <c r="S95" s="86"/>
      <c r="T95" s="87"/>
      <c r="U95" s="88"/>
      <c r="V95" s="86"/>
      <c r="W95" s="86"/>
      <c r="X95" s="86"/>
      <c r="Y95" s="86"/>
      <c r="Z95" s="86"/>
      <c r="AA95" s="89"/>
      <c r="AB95" s="32"/>
      <c r="AC95" s="61"/>
      <c r="AD95" s="32"/>
      <c r="AE95" s="61"/>
      <c r="AF95" s="69"/>
      <c r="AG95" s="62"/>
      <c r="AH95" s="3"/>
      <c r="AI95" s="4"/>
      <c r="AJ95" s="5"/>
      <c r="AK95" s="5"/>
      <c r="AL95" s="22"/>
      <c r="AM95" s="22"/>
      <c r="AN95" s="16"/>
      <c r="AO95" s="2"/>
      <c r="AP95" s="60"/>
      <c r="AQ95" s="59"/>
      <c r="AR95" s="63"/>
      <c r="AS95" s="123"/>
      <c r="AT95" s="124"/>
      <c r="AU95" s="125"/>
      <c r="AV95" s="126"/>
      <c r="AW95" s="75" t="str">
        <f t="shared" si="55"/>
        <v>-</v>
      </c>
      <c r="AX95" s="92" t="str">
        <f t="shared" si="59"/>
        <v/>
      </c>
      <c r="AY95" s="76" t="str">
        <f t="shared" si="60"/>
        <v/>
      </c>
      <c r="AZ95" s="72" t="str">
        <f t="shared" si="61"/>
        <v/>
      </c>
      <c r="BA95" s="93" t="str">
        <f t="shared" si="62"/>
        <v/>
      </c>
      <c r="BB95" s="94" t="str">
        <f t="shared" si="63"/>
        <v/>
      </c>
      <c r="BC95" s="94" t="str">
        <f t="shared" si="64"/>
        <v/>
      </c>
      <c r="BD95" s="94" t="str">
        <f t="shared" si="65"/>
        <v/>
      </c>
      <c r="BE95" s="94" t="str">
        <f t="shared" si="66"/>
        <v/>
      </c>
      <c r="BF95" s="94" t="str">
        <f t="shared" si="67"/>
        <v/>
      </c>
      <c r="BG95" s="95" t="str">
        <f t="shared" si="68"/>
        <v/>
      </c>
      <c r="BH95" s="96" t="str">
        <f t="shared" si="69"/>
        <v/>
      </c>
      <c r="BI95" s="96" t="str">
        <f t="shared" si="70"/>
        <v/>
      </c>
      <c r="BJ95" s="96" t="str">
        <f t="shared" si="71"/>
        <v/>
      </c>
      <c r="BK95" s="96" t="str">
        <f t="shared" si="72"/>
        <v/>
      </c>
      <c r="BL95" s="96" t="str">
        <f t="shared" si="73"/>
        <v/>
      </c>
      <c r="BM95" s="96" t="str">
        <f t="shared" si="74"/>
        <v/>
      </c>
      <c r="BN95" s="96" t="str">
        <f t="shared" si="75"/>
        <v/>
      </c>
      <c r="BO95" s="77">
        <f t="shared" si="76"/>
        <v>0</v>
      </c>
      <c r="BP95" s="78">
        <f t="shared" si="77"/>
        <v>0</v>
      </c>
      <c r="BQ95" s="79">
        <f t="shared" ca="1" si="56"/>
        <v>0</v>
      </c>
      <c r="BR95" s="78">
        <f t="shared" si="78"/>
        <v>0</v>
      </c>
      <c r="BS95" s="78">
        <f t="shared" si="79"/>
        <v>0</v>
      </c>
      <c r="BT95" s="80">
        <f t="shared" si="57"/>
        <v>0</v>
      </c>
      <c r="BU95" s="78">
        <f t="shared" si="80"/>
        <v>0</v>
      </c>
      <c r="BV95" s="78">
        <f t="shared" si="81"/>
        <v>0</v>
      </c>
      <c r="BW95" s="97">
        <f t="shared" si="82"/>
        <v>0</v>
      </c>
      <c r="BX95" s="111"/>
      <c r="BY95" s="111"/>
      <c r="BZ95" s="111"/>
      <c r="CA95" s="111"/>
      <c r="CC95" s="129">
        <f t="shared" si="84"/>
        <v>0</v>
      </c>
      <c r="CD95" s="130">
        <f t="shared" si="85"/>
        <v>1</v>
      </c>
      <c r="CE95" s="130">
        <f t="shared" si="83"/>
        <v>0</v>
      </c>
      <c r="CF95" s="131">
        <f t="shared" si="86"/>
        <v>0</v>
      </c>
      <c r="CG95" s="130" t="str">
        <f t="shared" si="87"/>
        <v>-</v>
      </c>
      <c r="CH95" s="130" t="str">
        <f t="shared" si="88"/>
        <v>-</v>
      </c>
      <c r="CI95" s="130">
        <f t="shared" si="89"/>
        <v>0</v>
      </c>
    </row>
    <row r="96" spans="1:87" ht="12.6" customHeight="1" x14ac:dyDescent="0.25">
      <c r="A96" s="109"/>
      <c r="B96" s="81"/>
      <c r="C96" s="110" t="str">
        <f t="shared" si="52"/>
        <v/>
      </c>
      <c r="D96" s="73" t="str">
        <f t="shared" si="53"/>
        <v/>
      </c>
      <c r="E96" s="98" t="str">
        <f t="shared" si="58"/>
        <v/>
      </c>
      <c r="F96" s="74" t="str">
        <f t="shared" si="54"/>
        <v/>
      </c>
      <c r="G96" s="81"/>
      <c r="H96" s="82"/>
      <c r="I96" s="18"/>
      <c r="J96" s="83"/>
      <c r="K96" s="84"/>
      <c r="L96" s="32"/>
      <c r="M96" s="32"/>
      <c r="N96" s="85"/>
      <c r="O96" s="86"/>
      <c r="P96" s="86"/>
      <c r="Q96" s="86"/>
      <c r="R96" s="86"/>
      <c r="S96" s="86"/>
      <c r="T96" s="87"/>
      <c r="U96" s="88"/>
      <c r="V96" s="86"/>
      <c r="W96" s="86"/>
      <c r="X96" s="86"/>
      <c r="Y96" s="86"/>
      <c r="Z96" s="86"/>
      <c r="AA96" s="89"/>
      <c r="AB96" s="32"/>
      <c r="AC96" s="61"/>
      <c r="AD96" s="32"/>
      <c r="AE96" s="61"/>
      <c r="AF96" s="69"/>
      <c r="AG96" s="62"/>
      <c r="AH96" s="3"/>
      <c r="AI96" s="4"/>
      <c r="AJ96" s="5"/>
      <c r="AK96" s="5"/>
      <c r="AL96" s="22"/>
      <c r="AM96" s="22"/>
      <c r="AN96" s="16"/>
      <c r="AO96" s="2"/>
      <c r="AP96" s="60"/>
      <c r="AQ96" s="59"/>
      <c r="AR96" s="63"/>
      <c r="AS96" s="123"/>
      <c r="AT96" s="124"/>
      <c r="AU96" s="125"/>
      <c r="AV96" s="126"/>
      <c r="AW96" s="75" t="str">
        <f t="shared" si="55"/>
        <v>-</v>
      </c>
      <c r="AX96" s="92" t="str">
        <f t="shared" si="59"/>
        <v/>
      </c>
      <c r="AY96" s="76" t="str">
        <f t="shared" si="60"/>
        <v/>
      </c>
      <c r="AZ96" s="72" t="str">
        <f t="shared" si="61"/>
        <v/>
      </c>
      <c r="BA96" s="93" t="str">
        <f t="shared" si="62"/>
        <v/>
      </c>
      <c r="BB96" s="94" t="str">
        <f t="shared" si="63"/>
        <v/>
      </c>
      <c r="BC96" s="94" t="str">
        <f t="shared" si="64"/>
        <v/>
      </c>
      <c r="BD96" s="94" t="str">
        <f t="shared" si="65"/>
        <v/>
      </c>
      <c r="BE96" s="94" t="str">
        <f t="shared" si="66"/>
        <v/>
      </c>
      <c r="BF96" s="94" t="str">
        <f t="shared" si="67"/>
        <v/>
      </c>
      <c r="BG96" s="95" t="str">
        <f t="shared" si="68"/>
        <v/>
      </c>
      <c r="BH96" s="96" t="str">
        <f t="shared" si="69"/>
        <v/>
      </c>
      <c r="BI96" s="96" t="str">
        <f t="shared" si="70"/>
        <v/>
      </c>
      <c r="BJ96" s="96" t="str">
        <f t="shared" si="71"/>
        <v/>
      </c>
      <c r="BK96" s="96" t="str">
        <f t="shared" si="72"/>
        <v/>
      </c>
      <c r="BL96" s="96" t="str">
        <f t="shared" si="73"/>
        <v/>
      </c>
      <c r="BM96" s="96" t="str">
        <f t="shared" si="74"/>
        <v/>
      </c>
      <c r="BN96" s="96" t="str">
        <f t="shared" si="75"/>
        <v/>
      </c>
      <c r="BO96" s="77">
        <f t="shared" si="76"/>
        <v>0</v>
      </c>
      <c r="BP96" s="78">
        <f t="shared" si="77"/>
        <v>0</v>
      </c>
      <c r="BQ96" s="79">
        <f t="shared" ca="1" si="56"/>
        <v>0</v>
      </c>
      <c r="BR96" s="78">
        <f t="shared" si="78"/>
        <v>0</v>
      </c>
      <c r="BS96" s="78">
        <f t="shared" si="79"/>
        <v>0</v>
      </c>
      <c r="BT96" s="80">
        <f t="shared" si="57"/>
        <v>0</v>
      </c>
      <c r="BU96" s="78">
        <f t="shared" si="80"/>
        <v>0</v>
      </c>
      <c r="BV96" s="78">
        <f t="shared" si="81"/>
        <v>0</v>
      </c>
      <c r="BW96" s="97">
        <f t="shared" si="82"/>
        <v>0</v>
      </c>
      <c r="BX96" s="111"/>
      <c r="BY96" s="111"/>
      <c r="BZ96" s="111"/>
      <c r="CA96" s="111"/>
      <c r="CC96" s="129">
        <f t="shared" si="84"/>
        <v>0</v>
      </c>
      <c r="CD96" s="130">
        <f t="shared" si="85"/>
        <v>1</v>
      </c>
      <c r="CE96" s="130">
        <f t="shared" si="83"/>
        <v>0</v>
      </c>
      <c r="CF96" s="131">
        <f t="shared" si="86"/>
        <v>0</v>
      </c>
      <c r="CG96" s="130" t="str">
        <f t="shared" si="87"/>
        <v>-</v>
      </c>
      <c r="CH96" s="130" t="str">
        <f t="shared" si="88"/>
        <v>-</v>
      </c>
      <c r="CI96" s="130">
        <f t="shared" si="89"/>
        <v>0</v>
      </c>
    </row>
    <row r="97" spans="1:87" ht="12.6" customHeight="1" x14ac:dyDescent="0.25">
      <c r="A97" s="109"/>
      <c r="B97" s="81"/>
      <c r="C97" s="110" t="str">
        <f t="shared" si="52"/>
        <v/>
      </c>
      <c r="D97" s="73" t="str">
        <f t="shared" si="53"/>
        <v/>
      </c>
      <c r="E97" s="98" t="str">
        <f t="shared" si="58"/>
        <v/>
      </c>
      <c r="F97" s="74" t="str">
        <f t="shared" si="54"/>
        <v/>
      </c>
      <c r="G97" s="81"/>
      <c r="H97" s="82"/>
      <c r="I97" s="18"/>
      <c r="J97" s="83"/>
      <c r="K97" s="84"/>
      <c r="L97" s="32"/>
      <c r="M97" s="32"/>
      <c r="N97" s="85"/>
      <c r="O97" s="86"/>
      <c r="P97" s="86"/>
      <c r="Q97" s="86"/>
      <c r="R97" s="86"/>
      <c r="S97" s="86"/>
      <c r="T97" s="87"/>
      <c r="U97" s="88"/>
      <c r="V97" s="86"/>
      <c r="W97" s="86"/>
      <c r="X97" s="86"/>
      <c r="Y97" s="86"/>
      <c r="Z97" s="86"/>
      <c r="AA97" s="89"/>
      <c r="AB97" s="32"/>
      <c r="AC97" s="61"/>
      <c r="AD97" s="32"/>
      <c r="AE97" s="61"/>
      <c r="AF97" s="69"/>
      <c r="AG97" s="62"/>
      <c r="AH97" s="3"/>
      <c r="AI97" s="4"/>
      <c r="AJ97" s="5"/>
      <c r="AK97" s="5"/>
      <c r="AL97" s="22"/>
      <c r="AM97" s="22"/>
      <c r="AN97" s="16"/>
      <c r="AO97" s="2"/>
      <c r="AP97" s="60"/>
      <c r="AQ97" s="59"/>
      <c r="AR97" s="63"/>
      <c r="AS97" s="123"/>
      <c r="AT97" s="124"/>
      <c r="AU97" s="125"/>
      <c r="AV97" s="126"/>
      <c r="AW97" s="75" t="str">
        <f t="shared" si="55"/>
        <v>-</v>
      </c>
      <c r="AX97" s="92" t="str">
        <f t="shared" si="59"/>
        <v/>
      </c>
      <c r="AY97" s="76" t="str">
        <f t="shared" si="60"/>
        <v/>
      </c>
      <c r="AZ97" s="72" t="str">
        <f t="shared" si="61"/>
        <v/>
      </c>
      <c r="BA97" s="93" t="str">
        <f t="shared" si="62"/>
        <v/>
      </c>
      <c r="BB97" s="94" t="str">
        <f t="shared" si="63"/>
        <v/>
      </c>
      <c r="BC97" s="94" t="str">
        <f t="shared" si="64"/>
        <v/>
      </c>
      <c r="BD97" s="94" t="str">
        <f t="shared" si="65"/>
        <v/>
      </c>
      <c r="BE97" s="94" t="str">
        <f t="shared" si="66"/>
        <v/>
      </c>
      <c r="BF97" s="94" t="str">
        <f t="shared" si="67"/>
        <v/>
      </c>
      <c r="BG97" s="95" t="str">
        <f t="shared" si="68"/>
        <v/>
      </c>
      <c r="BH97" s="96" t="str">
        <f t="shared" si="69"/>
        <v/>
      </c>
      <c r="BI97" s="96" t="str">
        <f t="shared" si="70"/>
        <v/>
      </c>
      <c r="BJ97" s="96" t="str">
        <f t="shared" si="71"/>
        <v/>
      </c>
      <c r="BK97" s="96" t="str">
        <f t="shared" si="72"/>
        <v/>
      </c>
      <c r="BL97" s="96" t="str">
        <f t="shared" si="73"/>
        <v/>
      </c>
      <c r="BM97" s="96" t="str">
        <f t="shared" si="74"/>
        <v/>
      </c>
      <c r="BN97" s="96" t="str">
        <f t="shared" si="75"/>
        <v/>
      </c>
      <c r="BO97" s="77">
        <f t="shared" si="76"/>
        <v>0</v>
      </c>
      <c r="BP97" s="78">
        <f t="shared" si="77"/>
        <v>0</v>
      </c>
      <c r="BQ97" s="79">
        <f t="shared" ca="1" si="56"/>
        <v>0</v>
      </c>
      <c r="BR97" s="78">
        <f t="shared" si="78"/>
        <v>0</v>
      </c>
      <c r="BS97" s="78">
        <f t="shared" si="79"/>
        <v>0</v>
      </c>
      <c r="BT97" s="80">
        <f t="shared" si="57"/>
        <v>0</v>
      </c>
      <c r="BU97" s="78">
        <f t="shared" si="80"/>
        <v>0</v>
      </c>
      <c r="BV97" s="78">
        <f t="shared" si="81"/>
        <v>0</v>
      </c>
      <c r="BW97" s="97">
        <f t="shared" si="82"/>
        <v>0</v>
      </c>
      <c r="BX97" s="111"/>
      <c r="BY97" s="111"/>
      <c r="BZ97" s="111"/>
      <c r="CA97" s="111"/>
      <c r="CC97" s="129">
        <f t="shared" si="84"/>
        <v>0</v>
      </c>
      <c r="CD97" s="130">
        <f t="shared" si="85"/>
        <v>1</v>
      </c>
      <c r="CE97" s="130">
        <f t="shared" si="83"/>
        <v>0</v>
      </c>
      <c r="CF97" s="131">
        <f t="shared" si="86"/>
        <v>0</v>
      </c>
      <c r="CG97" s="130" t="str">
        <f t="shared" si="87"/>
        <v>-</v>
      </c>
      <c r="CH97" s="130" t="str">
        <f t="shared" si="88"/>
        <v>-</v>
      </c>
      <c r="CI97" s="130">
        <f t="shared" si="89"/>
        <v>0</v>
      </c>
    </row>
    <row r="98" spans="1:87" ht="12.6" customHeight="1" x14ac:dyDescent="0.25">
      <c r="A98" s="109"/>
      <c r="B98" s="81"/>
      <c r="C98" s="110" t="str">
        <f t="shared" si="52"/>
        <v/>
      </c>
      <c r="D98" s="73" t="str">
        <f t="shared" si="53"/>
        <v/>
      </c>
      <c r="E98" s="98" t="str">
        <f t="shared" si="58"/>
        <v/>
      </c>
      <c r="F98" s="74" t="str">
        <f t="shared" si="54"/>
        <v/>
      </c>
      <c r="G98" s="81"/>
      <c r="H98" s="82"/>
      <c r="I98" s="18"/>
      <c r="J98" s="83"/>
      <c r="K98" s="84"/>
      <c r="L98" s="32"/>
      <c r="M98" s="32"/>
      <c r="N98" s="85"/>
      <c r="O98" s="86"/>
      <c r="P98" s="86"/>
      <c r="Q98" s="86"/>
      <c r="R98" s="86"/>
      <c r="S98" s="86"/>
      <c r="T98" s="87"/>
      <c r="U98" s="88"/>
      <c r="V98" s="86"/>
      <c r="W98" s="86"/>
      <c r="X98" s="86"/>
      <c r="Y98" s="86"/>
      <c r="Z98" s="86"/>
      <c r="AA98" s="89"/>
      <c r="AB98" s="32"/>
      <c r="AC98" s="61"/>
      <c r="AD98" s="32"/>
      <c r="AE98" s="61"/>
      <c r="AF98" s="69"/>
      <c r="AG98" s="62"/>
      <c r="AH98" s="3"/>
      <c r="AI98" s="4"/>
      <c r="AJ98" s="5"/>
      <c r="AK98" s="5"/>
      <c r="AL98" s="22"/>
      <c r="AM98" s="22"/>
      <c r="AN98" s="16"/>
      <c r="AO98" s="2"/>
      <c r="AP98" s="60"/>
      <c r="AQ98" s="59"/>
      <c r="AR98" s="63"/>
      <c r="AS98" s="123"/>
      <c r="AT98" s="124"/>
      <c r="AU98" s="125"/>
      <c r="AV98" s="126"/>
      <c r="AW98" s="75" t="str">
        <f t="shared" si="55"/>
        <v>-</v>
      </c>
      <c r="AX98" s="92" t="str">
        <f t="shared" si="59"/>
        <v/>
      </c>
      <c r="AY98" s="76" t="str">
        <f t="shared" si="60"/>
        <v/>
      </c>
      <c r="AZ98" s="72" t="str">
        <f t="shared" si="61"/>
        <v/>
      </c>
      <c r="BA98" s="93" t="str">
        <f t="shared" si="62"/>
        <v/>
      </c>
      <c r="BB98" s="94" t="str">
        <f t="shared" si="63"/>
        <v/>
      </c>
      <c r="BC98" s="94" t="str">
        <f t="shared" si="64"/>
        <v/>
      </c>
      <c r="BD98" s="94" t="str">
        <f t="shared" si="65"/>
        <v/>
      </c>
      <c r="BE98" s="94" t="str">
        <f t="shared" si="66"/>
        <v/>
      </c>
      <c r="BF98" s="94" t="str">
        <f t="shared" si="67"/>
        <v/>
      </c>
      <c r="BG98" s="95" t="str">
        <f t="shared" si="68"/>
        <v/>
      </c>
      <c r="BH98" s="96" t="str">
        <f t="shared" si="69"/>
        <v/>
      </c>
      <c r="BI98" s="96" t="str">
        <f t="shared" si="70"/>
        <v/>
      </c>
      <c r="BJ98" s="96" t="str">
        <f t="shared" si="71"/>
        <v/>
      </c>
      <c r="BK98" s="96" t="str">
        <f t="shared" si="72"/>
        <v/>
      </c>
      <c r="BL98" s="96" t="str">
        <f t="shared" si="73"/>
        <v/>
      </c>
      <c r="BM98" s="96" t="str">
        <f t="shared" si="74"/>
        <v/>
      </c>
      <c r="BN98" s="96" t="str">
        <f t="shared" si="75"/>
        <v/>
      </c>
      <c r="BO98" s="77">
        <f t="shared" si="76"/>
        <v>0</v>
      </c>
      <c r="BP98" s="78">
        <f t="shared" si="77"/>
        <v>0</v>
      </c>
      <c r="BQ98" s="79">
        <f t="shared" ca="1" si="56"/>
        <v>0</v>
      </c>
      <c r="BR98" s="78">
        <f t="shared" si="78"/>
        <v>0</v>
      </c>
      <c r="BS98" s="78">
        <f t="shared" si="79"/>
        <v>0</v>
      </c>
      <c r="BT98" s="80">
        <f t="shared" si="57"/>
        <v>0</v>
      </c>
      <c r="BU98" s="78">
        <f t="shared" si="80"/>
        <v>0</v>
      </c>
      <c r="BV98" s="78">
        <f t="shared" si="81"/>
        <v>0</v>
      </c>
      <c r="BW98" s="97">
        <f t="shared" si="82"/>
        <v>0</v>
      </c>
      <c r="BX98" s="111"/>
      <c r="BY98" s="111"/>
      <c r="BZ98" s="111"/>
      <c r="CA98" s="111"/>
      <c r="CC98" s="129">
        <f t="shared" si="84"/>
        <v>0</v>
      </c>
      <c r="CD98" s="130">
        <f t="shared" si="85"/>
        <v>1</v>
      </c>
      <c r="CE98" s="130">
        <f t="shared" si="83"/>
        <v>0</v>
      </c>
      <c r="CF98" s="131">
        <f t="shared" si="86"/>
        <v>0</v>
      </c>
      <c r="CG98" s="130" t="str">
        <f t="shared" si="87"/>
        <v>-</v>
      </c>
      <c r="CH98" s="130" t="str">
        <f t="shared" si="88"/>
        <v>-</v>
      </c>
      <c r="CI98" s="130">
        <f t="shared" si="89"/>
        <v>0</v>
      </c>
    </row>
    <row r="99" spans="1:87" ht="12.6" customHeight="1" x14ac:dyDescent="0.25">
      <c r="A99" s="109"/>
      <c r="B99" s="81"/>
      <c r="C99" s="110" t="str">
        <f t="shared" si="52"/>
        <v/>
      </c>
      <c r="D99" s="73" t="str">
        <f t="shared" si="53"/>
        <v/>
      </c>
      <c r="E99" s="98" t="str">
        <f t="shared" si="58"/>
        <v/>
      </c>
      <c r="F99" s="74" t="str">
        <f t="shared" si="54"/>
        <v/>
      </c>
      <c r="G99" s="81"/>
      <c r="H99" s="82"/>
      <c r="I99" s="18"/>
      <c r="J99" s="83"/>
      <c r="K99" s="84"/>
      <c r="L99" s="32"/>
      <c r="M99" s="32"/>
      <c r="N99" s="85"/>
      <c r="O99" s="86"/>
      <c r="P99" s="86"/>
      <c r="Q99" s="86"/>
      <c r="R99" s="86"/>
      <c r="S99" s="86"/>
      <c r="T99" s="87"/>
      <c r="U99" s="88"/>
      <c r="V99" s="86"/>
      <c r="W99" s="86"/>
      <c r="X99" s="86"/>
      <c r="Y99" s="86"/>
      <c r="Z99" s="86"/>
      <c r="AA99" s="89"/>
      <c r="AB99" s="32"/>
      <c r="AC99" s="61"/>
      <c r="AD99" s="32"/>
      <c r="AE99" s="61"/>
      <c r="AF99" s="69"/>
      <c r="AG99" s="62"/>
      <c r="AH99" s="3"/>
      <c r="AI99" s="4"/>
      <c r="AJ99" s="5"/>
      <c r="AK99" s="5"/>
      <c r="AL99" s="22"/>
      <c r="AM99" s="22"/>
      <c r="AN99" s="16"/>
      <c r="AO99" s="2"/>
      <c r="AP99" s="60"/>
      <c r="AQ99" s="59"/>
      <c r="AR99" s="63"/>
      <c r="AS99" s="123"/>
      <c r="AT99" s="124"/>
      <c r="AU99" s="125"/>
      <c r="AV99" s="126"/>
      <c r="AW99" s="75" t="str">
        <f t="shared" si="55"/>
        <v>-</v>
      </c>
      <c r="AX99" s="92" t="str">
        <f t="shared" si="59"/>
        <v/>
      </c>
      <c r="AY99" s="76" t="str">
        <f t="shared" si="60"/>
        <v/>
      </c>
      <c r="AZ99" s="72" t="str">
        <f t="shared" si="61"/>
        <v/>
      </c>
      <c r="BA99" s="93" t="str">
        <f t="shared" si="62"/>
        <v/>
      </c>
      <c r="BB99" s="94" t="str">
        <f t="shared" si="63"/>
        <v/>
      </c>
      <c r="BC99" s="94" t="str">
        <f t="shared" si="64"/>
        <v/>
      </c>
      <c r="BD99" s="94" t="str">
        <f t="shared" si="65"/>
        <v/>
      </c>
      <c r="BE99" s="94" t="str">
        <f t="shared" si="66"/>
        <v/>
      </c>
      <c r="BF99" s="94" t="str">
        <f t="shared" si="67"/>
        <v/>
      </c>
      <c r="BG99" s="95" t="str">
        <f t="shared" si="68"/>
        <v/>
      </c>
      <c r="BH99" s="96" t="str">
        <f t="shared" si="69"/>
        <v/>
      </c>
      <c r="BI99" s="96" t="str">
        <f t="shared" si="70"/>
        <v/>
      </c>
      <c r="BJ99" s="96" t="str">
        <f t="shared" si="71"/>
        <v/>
      </c>
      <c r="BK99" s="96" t="str">
        <f t="shared" si="72"/>
        <v/>
      </c>
      <c r="BL99" s="96" t="str">
        <f t="shared" si="73"/>
        <v/>
      </c>
      <c r="BM99" s="96" t="str">
        <f t="shared" si="74"/>
        <v/>
      </c>
      <c r="BN99" s="96" t="str">
        <f t="shared" si="75"/>
        <v/>
      </c>
      <c r="BO99" s="77">
        <f t="shared" si="76"/>
        <v>0</v>
      </c>
      <c r="BP99" s="78">
        <f t="shared" si="77"/>
        <v>0</v>
      </c>
      <c r="BQ99" s="79">
        <f t="shared" ca="1" si="56"/>
        <v>0</v>
      </c>
      <c r="BR99" s="78">
        <f t="shared" si="78"/>
        <v>0</v>
      </c>
      <c r="BS99" s="78">
        <f t="shared" si="79"/>
        <v>0</v>
      </c>
      <c r="BT99" s="80">
        <f t="shared" si="57"/>
        <v>0</v>
      </c>
      <c r="BU99" s="78">
        <f t="shared" si="80"/>
        <v>0</v>
      </c>
      <c r="BV99" s="78">
        <f t="shared" si="81"/>
        <v>0</v>
      </c>
      <c r="BW99" s="97">
        <f t="shared" si="82"/>
        <v>0</v>
      </c>
      <c r="BX99" s="111"/>
      <c r="BY99" s="111"/>
      <c r="BZ99" s="111"/>
      <c r="CA99" s="111"/>
      <c r="CC99" s="129">
        <f t="shared" si="84"/>
        <v>0</v>
      </c>
      <c r="CD99" s="130">
        <f t="shared" si="85"/>
        <v>1</v>
      </c>
      <c r="CE99" s="130">
        <f t="shared" si="83"/>
        <v>0</v>
      </c>
      <c r="CF99" s="131">
        <f t="shared" si="86"/>
        <v>0</v>
      </c>
      <c r="CG99" s="130" t="str">
        <f t="shared" si="87"/>
        <v>-</v>
      </c>
      <c r="CH99" s="130" t="str">
        <f t="shared" si="88"/>
        <v>-</v>
      </c>
      <c r="CI99" s="130">
        <f t="shared" si="89"/>
        <v>0</v>
      </c>
    </row>
    <row r="100" spans="1:87" ht="12.6" customHeight="1" x14ac:dyDescent="0.25">
      <c r="A100" s="109"/>
      <c r="B100" s="81"/>
      <c r="C100" s="110" t="str">
        <f t="shared" si="52"/>
        <v/>
      </c>
      <c r="D100" s="73" t="str">
        <f t="shared" si="53"/>
        <v/>
      </c>
      <c r="E100" s="98" t="str">
        <f t="shared" si="58"/>
        <v/>
      </c>
      <c r="F100" s="74" t="str">
        <f t="shared" si="54"/>
        <v/>
      </c>
      <c r="G100" s="81"/>
      <c r="H100" s="82"/>
      <c r="I100" s="18"/>
      <c r="J100" s="83"/>
      <c r="K100" s="84"/>
      <c r="L100" s="32"/>
      <c r="M100" s="32"/>
      <c r="N100" s="85"/>
      <c r="O100" s="86"/>
      <c r="P100" s="86"/>
      <c r="Q100" s="86"/>
      <c r="R100" s="86"/>
      <c r="S100" s="86"/>
      <c r="T100" s="87"/>
      <c r="U100" s="88"/>
      <c r="V100" s="86"/>
      <c r="W100" s="86"/>
      <c r="X100" s="86"/>
      <c r="Y100" s="86"/>
      <c r="Z100" s="86"/>
      <c r="AA100" s="89"/>
      <c r="AB100" s="32"/>
      <c r="AC100" s="61"/>
      <c r="AD100" s="32"/>
      <c r="AE100" s="61"/>
      <c r="AF100" s="69"/>
      <c r="AG100" s="62"/>
      <c r="AH100" s="3"/>
      <c r="AI100" s="4"/>
      <c r="AJ100" s="5"/>
      <c r="AK100" s="5"/>
      <c r="AL100" s="22"/>
      <c r="AM100" s="22"/>
      <c r="AN100" s="16"/>
      <c r="AO100" s="2"/>
      <c r="AP100" s="60"/>
      <c r="AQ100" s="59"/>
      <c r="AR100" s="63"/>
      <c r="AS100" s="123"/>
      <c r="AT100" s="124"/>
      <c r="AU100" s="125"/>
      <c r="AV100" s="126"/>
      <c r="AW100" s="75" t="str">
        <f t="shared" si="55"/>
        <v>-</v>
      </c>
      <c r="AX100" s="92" t="str">
        <f t="shared" si="59"/>
        <v/>
      </c>
      <c r="AY100" s="76" t="str">
        <f t="shared" si="60"/>
        <v/>
      </c>
      <c r="AZ100" s="72" t="str">
        <f t="shared" si="61"/>
        <v/>
      </c>
      <c r="BA100" s="93" t="str">
        <f t="shared" si="62"/>
        <v/>
      </c>
      <c r="BB100" s="94" t="str">
        <f t="shared" si="63"/>
        <v/>
      </c>
      <c r="BC100" s="94" t="str">
        <f t="shared" si="64"/>
        <v/>
      </c>
      <c r="BD100" s="94" t="str">
        <f t="shared" si="65"/>
        <v/>
      </c>
      <c r="BE100" s="94" t="str">
        <f t="shared" si="66"/>
        <v/>
      </c>
      <c r="BF100" s="94" t="str">
        <f t="shared" si="67"/>
        <v/>
      </c>
      <c r="BG100" s="95" t="str">
        <f t="shared" si="68"/>
        <v/>
      </c>
      <c r="BH100" s="96" t="str">
        <f t="shared" si="69"/>
        <v/>
      </c>
      <c r="BI100" s="96" t="str">
        <f t="shared" si="70"/>
        <v/>
      </c>
      <c r="BJ100" s="96" t="str">
        <f t="shared" si="71"/>
        <v/>
      </c>
      <c r="BK100" s="96" t="str">
        <f t="shared" si="72"/>
        <v/>
      </c>
      <c r="BL100" s="96" t="str">
        <f t="shared" si="73"/>
        <v/>
      </c>
      <c r="BM100" s="96" t="str">
        <f t="shared" si="74"/>
        <v/>
      </c>
      <c r="BN100" s="96" t="str">
        <f t="shared" si="75"/>
        <v/>
      </c>
      <c r="BO100" s="77">
        <f t="shared" si="76"/>
        <v>0</v>
      </c>
      <c r="BP100" s="78">
        <f t="shared" si="77"/>
        <v>0</v>
      </c>
      <c r="BQ100" s="79">
        <f t="shared" ca="1" si="56"/>
        <v>0</v>
      </c>
      <c r="BR100" s="78">
        <f t="shared" si="78"/>
        <v>0</v>
      </c>
      <c r="BS100" s="78">
        <f t="shared" si="79"/>
        <v>0</v>
      </c>
      <c r="BT100" s="80">
        <f t="shared" si="57"/>
        <v>0</v>
      </c>
      <c r="BU100" s="78">
        <f t="shared" si="80"/>
        <v>0</v>
      </c>
      <c r="BV100" s="78">
        <f t="shared" si="81"/>
        <v>0</v>
      </c>
      <c r="BW100" s="97">
        <f t="shared" si="82"/>
        <v>0</v>
      </c>
      <c r="BX100" s="111"/>
      <c r="BY100" s="111"/>
      <c r="BZ100" s="111"/>
      <c r="CA100" s="111"/>
      <c r="CC100" s="129">
        <f t="shared" si="84"/>
        <v>0</v>
      </c>
      <c r="CD100" s="130">
        <f t="shared" si="85"/>
        <v>1</v>
      </c>
      <c r="CE100" s="130">
        <f t="shared" si="83"/>
        <v>0</v>
      </c>
      <c r="CF100" s="131">
        <f t="shared" si="86"/>
        <v>0</v>
      </c>
      <c r="CG100" s="130" t="str">
        <f t="shared" si="87"/>
        <v>-</v>
      </c>
      <c r="CH100" s="130" t="str">
        <f t="shared" si="88"/>
        <v>-</v>
      </c>
      <c r="CI100" s="130">
        <f t="shared" si="89"/>
        <v>0</v>
      </c>
    </row>
    <row r="101" spans="1:87" ht="12.6" customHeight="1" x14ac:dyDescent="0.25">
      <c r="A101" s="109"/>
      <c r="B101" s="81"/>
      <c r="C101" s="110" t="str">
        <f t="shared" si="52"/>
        <v/>
      </c>
      <c r="D101" s="73" t="str">
        <f t="shared" si="53"/>
        <v/>
      </c>
      <c r="E101" s="98" t="str">
        <f t="shared" si="58"/>
        <v/>
      </c>
      <c r="F101" s="74" t="str">
        <f t="shared" si="54"/>
        <v/>
      </c>
      <c r="G101" s="81"/>
      <c r="H101" s="82"/>
      <c r="I101" s="18"/>
      <c r="J101" s="83"/>
      <c r="K101" s="84"/>
      <c r="L101" s="32"/>
      <c r="M101" s="32"/>
      <c r="N101" s="85"/>
      <c r="O101" s="86"/>
      <c r="P101" s="86"/>
      <c r="Q101" s="86"/>
      <c r="R101" s="86"/>
      <c r="S101" s="86"/>
      <c r="T101" s="87"/>
      <c r="U101" s="88"/>
      <c r="V101" s="86"/>
      <c r="W101" s="86"/>
      <c r="X101" s="86"/>
      <c r="Y101" s="86"/>
      <c r="Z101" s="86"/>
      <c r="AA101" s="89"/>
      <c r="AB101" s="32"/>
      <c r="AC101" s="61"/>
      <c r="AD101" s="32"/>
      <c r="AE101" s="61"/>
      <c r="AF101" s="69"/>
      <c r="AG101" s="62"/>
      <c r="AH101" s="3"/>
      <c r="AI101" s="4"/>
      <c r="AJ101" s="5"/>
      <c r="AK101" s="5"/>
      <c r="AL101" s="22"/>
      <c r="AM101" s="22"/>
      <c r="AN101" s="16"/>
      <c r="AO101" s="2"/>
      <c r="AP101" s="60"/>
      <c r="AQ101" s="59"/>
      <c r="AR101" s="63"/>
      <c r="AS101" s="123"/>
      <c r="AT101" s="124"/>
      <c r="AU101" s="125"/>
      <c r="AV101" s="126"/>
      <c r="AW101" s="75" t="str">
        <f t="shared" si="55"/>
        <v>-</v>
      </c>
      <c r="AX101" s="92" t="str">
        <f t="shared" si="59"/>
        <v/>
      </c>
      <c r="AY101" s="76" t="str">
        <f t="shared" si="60"/>
        <v/>
      </c>
      <c r="AZ101" s="72" t="str">
        <f t="shared" si="61"/>
        <v/>
      </c>
      <c r="BA101" s="93" t="str">
        <f t="shared" si="62"/>
        <v/>
      </c>
      <c r="BB101" s="94" t="str">
        <f t="shared" si="63"/>
        <v/>
      </c>
      <c r="BC101" s="94" t="str">
        <f t="shared" si="64"/>
        <v/>
      </c>
      <c r="BD101" s="94" t="str">
        <f t="shared" si="65"/>
        <v/>
      </c>
      <c r="BE101" s="94" t="str">
        <f t="shared" si="66"/>
        <v/>
      </c>
      <c r="BF101" s="94" t="str">
        <f t="shared" si="67"/>
        <v/>
      </c>
      <c r="BG101" s="95" t="str">
        <f t="shared" si="68"/>
        <v/>
      </c>
      <c r="BH101" s="96" t="str">
        <f t="shared" si="69"/>
        <v/>
      </c>
      <c r="BI101" s="96" t="str">
        <f t="shared" si="70"/>
        <v/>
      </c>
      <c r="BJ101" s="96" t="str">
        <f t="shared" si="71"/>
        <v/>
      </c>
      <c r="BK101" s="96" t="str">
        <f t="shared" si="72"/>
        <v/>
      </c>
      <c r="BL101" s="96" t="str">
        <f t="shared" si="73"/>
        <v/>
      </c>
      <c r="BM101" s="96" t="str">
        <f t="shared" si="74"/>
        <v/>
      </c>
      <c r="BN101" s="96" t="str">
        <f t="shared" si="75"/>
        <v/>
      </c>
      <c r="BO101" s="77">
        <f t="shared" si="76"/>
        <v>0</v>
      </c>
      <c r="BP101" s="78">
        <f t="shared" si="77"/>
        <v>0</v>
      </c>
      <c r="BQ101" s="79">
        <f t="shared" ca="1" si="56"/>
        <v>0</v>
      </c>
      <c r="BR101" s="78">
        <f t="shared" si="78"/>
        <v>0</v>
      </c>
      <c r="BS101" s="78">
        <f t="shared" si="79"/>
        <v>0</v>
      </c>
      <c r="BT101" s="80">
        <f t="shared" si="57"/>
        <v>0</v>
      </c>
      <c r="BU101" s="78">
        <f t="shared" si="80"/>
        <v>0</v>
      </c>
      <c r="BV101" s="78">
        <f t="shared" si="81"/>
        <v>0</v>
      </c>
      <c r="BW101" s="97">
        <f t="shared" si="82"/>
        <v>0</v>
      </c>
      <c r="BX101" s="111"/>
      <c r="BY101" s="111"/>
      <c r="BZ101" s="111"/>
      <c r="CA101" s="111"/>
      <c r="CC101" s="129">
        <f t="shared" si="84"/>
        <v>0</v>
      </c>
      <c r="CD101" s="130">
        <f t="shared" si="85"/>
        <v>1</v>
      </c>
      <c r="CE101" s="130">
        <f t="shared" si="83"/>
        <v>0</v>
      </c>
      <c r="CF101" s="131">
        <f t="shared" si="86"/>
        <v>0</v>
      </c>
      <c r="CG101" s="130" t="str">
        <f t="shared" si="87"/>
        <v>-</v>
      </c>
      <c r="CH101" s="130" t="str">
        <f t="shared" si="88"/>
        <v>-</v>
      </c>
      <c r="CI101" s="130">
        <f t="shared" si="89"/>
        <v>0</v>
      </c>
    </row>
    <row r="102" spans="1:87" ht="12.6" customHeight="1" x14ac:dyDescent="0.25">
      <c r="A102" s="109"/>
      <c r="B102" s="81"/>
      <c r="C102" s="110" t="str">
        <f t="shared" si="52"/>
        <v/>
      </c>
      <c r="D102" s="73" t="str">
        <f t="shared" si="53"/>
        <v/>
      </c>
      <c r="E102" s="98" t="str">
        <f t="shared" si="58"/>
        <v/>
      </c>
      <c r="F102" s="74" t="str">
        <f t="shared" si="54"/>
        <v/>
      </c>
      <c r="G102" s="81"/>
      <c r="H102" s="82"/>
      <c r="I102" s="18"/>
      <c r="J102" s="83"/>
      <c r="K102" s="84"/>
      <c r="L102" s="32"/>
      <c r="M102" s="32"/>
      <c r="N102" s="85"/>
      <c r="O102" s="86"/>
      <c r="P102" s="86"/>
      <c r="Q102" s="86"/>
      <c r="R102" s="86"/>
      <c r="S102" s="86"/>
      <c r="T102" s="87"/>
      <c r="U102" s="88"/>
      <c r="V102" s="86"/>
      <c r="W102" s="86"/>
      <c r="X102" s="86"/>
      <c r="Y102" s="86"/>
      <c r="Z102" s="86"/>
      <c r="AA102" s="89"/>
      <c r="AB102" s="32"/>
      <c r="AC102" s="61"/>
      <c r="AD102" s="32"/>
      <c r="AE102" s="61"/>
      <c r="AF102" s="69"/>
      <c r="AG102" s="62"/>
      <c r="AH102" s="3"/>
      <c r="AI102" s="4"/>
      <c r="AJ102" s="5"/>
      <c r="AK102" s="5"/>
      <c r="AL102" s="22"/>
      <c r="AM102" s="22"/>
      <c r="AN102" s="16"/>
      <c r="AO102" s="2"/>
      <c r="AP102" s="60"/>
      <c r="AQ102" s="59"/>
      <c r="AR102" s="63"/>
      <c r="AS102" s="123"/>
      <c r="AT102" s="124"/>
      <c r="AU102" s="125"/>
      <c r="AV102" s="126"/>
      <c r="AW102" s="75" t="str">
        <f t="shared" si="55"/>
        <v>-</v>
      </c>
      <c r="AX102" s="92" t="str">
        <f t="shared" si="59"/>
        <v/>
      </c>
      <c r="AY102" s="76" t="str">
        <f t="shared" si="60"/>
        <v/>
      </c>
      <c r="AZ102" s="72" t="str">
        <f t="shared" si="61"/>
        <v/>
      </c>
      <c r="BA102" s="93" t="str">
        <f t="shared" si="62"/>
        <v/>
      </c>
      <c r="BB102" s="94" t="str">
        <f t="shared" si="63"/>
        <v/>
      </c>
      <c r="BC102" s="94" t="str">
        <f t="shared" si="64"/>
        <v/>
      </c>
      <c r="BD102" s="94" t="str">
        <f t="shared" si="65"/>
        <v/>
      </c>
      <c r="BE102" s="94" t="str">
        <f t="shared" si="66"/>
        <v/>
      </c>
      <c r="BF102" s="94" t="str">
        <f t="shared" si="67"/>
        <v/>
      </c>
      <c r="BG102" s="95" t="str">
        <f t="shared" si="68"/>
        <v/>
      </c>
      <c r="BH102" s="96" t="str">
        <f t="shared" si="69"/>
        <v/>
      </c>
      <c r="BI102" s="96" t="str">
        <f t="shared" si="70"/>
        <v/>
      </c>
      <c r="BJ102" s="96" t="str">
        <f t="shared" si="71"/>
        <v/>
      </c>
      <c r="BK102" s="96" t="str">
        <f t="shared" si="72"/>
        <v/>
      </c>
      <c r="BL102" s="96" t="str">
        <f t="shared" si="73"/>
        <v/>
      </c>
      <c r="BM102" s="96" t="str">
        <f t="shared" si="74"/>
        <v/>
      </c>
      <c r="BN102" s="96" t="str">
        <f t="shared" si="75"/>
        <v/>
      </c>
      <c r="BO102" s="77">
        <f t="shared" si="76"/>
        <v>0</v>
      </c>
      <c r="BP102" s="78">
        <f t="shared" si="77"/>
        <v>0</v>
      </c>
      <c r="BQ102" s="79">
        <f t="shared" ca="1" si="56"/>
        <v>0</v>
      </c>
      <c r="BR102" s="78">
        <f t="shared" si="78"/>
        <v>0</v>
      </c>
      <c r="BS102" s="78">
        <f t="shared" si="79"/>
        <v>0</v>
      </c>
      <c r="BT102" s="80">
        <f t="shared" si="57"/>
        <v>0</v>
      </c>
      <c r="BU102" s="78">
        <f t="shared" si="80"/>
        <v>0</v>
      </c>
      <c r="BV102" s="78">
        <f t="shared" si="81"/>
        <v>0</v>
      </c>
      <c r="BW102" s="97">
        <f t="shared" si="82"/>
        <v>0</v>
      </c>
      <c r="BX102" s="111"/>
      <c r="BY102" s="111"/>
      <c r="BZ102" s="111"/>
      <c r="CA102" s="111"/>
      <c r="CC102" s="129">
        <f t="shared" si="84"/>
        <v>0</v>
      </c>
      <c r="CD102" s="130">
        <f t="shared" si="85"/>
        <v>1</v>
      </c>
      <c r="CE102" s="130">
        <f t="shared" si="83"/>
        <v>0</v>
      </c>
      <c r="CF102" s="131">
        <f t="shared" si="86"/>
        <v>0</v>
      </c>
      <c r="CG102" s="130" t="str">
        <f t="shared" si="87"/>
        <v>-</v>
      </c>
      <c r="CH102" s="130" t="str">
        <f t="shared" si="88"/>
        <v>-</v>
      </c>
      <c r="CI102" s="130">
        <f t="shared" si="89"/>
        <v>0</v>
      </c>
    </row>
    <row r="103" spans="1:87" ht="12.6" customHeight="1" x14ac:dyDescent="0.25">
      <c r="A103" s="109"/>
      <c r="B103" s="81"/>
      <c r="C103" s="110" t="str">
        <f t="shared" si="52"/>
        <v/>
      </c>
      <c r="D103" s="73" t="str">
        <f t="shared" si="53"/>
        <v/>
      </c>
      <c r="E103" s="98" t="str">
        <f t="shared" si="58"/>
        <v/>
      </c>
      <c r="F103" s="74" t="str">
        <f t="shared" si="54"/>
        <v/>
      </c>
      <c r="G103" s="81"/>
      <c r="H103" s="82"/>
      <c r="I103" s="18"/>
      <c r="J103" s="83"/>
      <c r="K103" s="84"/>
      <c r="L103" s="32"/>
      <c r="M103" s="32"/>
      <c r="N103" s="85"/>
      <c r="O103" s="86"/>
      <c r="P103" s="86"/>
      <c r="Q103" s="86"/>
      <c r="R103" s="86"/>
      <c r="S103" s="86"/>
      <c r="T103" s="87"/>
      <c r="U103" s="88"/>
      <c r="V103" s="86"/>
      <c r="W103" s="86"/>
      <c r="X103" s="86"/>
      <c r="Y103" s="86"/>
      <c r="Z103" s="86"/>
      <c r="AA103" s="89"/>
      <c r="AB103" s="32"/>
      <c r="AC103" s="61"/>
      <c r="AD103" s="32"/>
      <c r="AE103" s="61"/>
      <c r="AF103" s="69"/>
      <c r="AG103" s="62"/>
      <c r="AH103" s="3"/>
      <c r="AI103" s="4"/>
      <c r="AJ103" s="5"/>
      <c r="AK103" s="5"/>
      <c r="AL103" s="22"/>
      <c r="AM103" s="22"/>
      <c r="AN103" s="16"/>
      <c r="AO103" s="2"/>
      <c r="AP103" s="60"/>
      <c r="AQ103" s="59"/>
      <c r="AR103" s="63"/>
      <c r="AS103" s="123"/>
      <c r="AT103" s="124"/>
      <c r="AU103" s="125"/>
      <c r="AV103" s="126"/>
      <c r="AW103" s="75" t="str">
        <f t="shared" si="55"/>
        <v>-</v>
      </c>
      <c r="AX103" s="92" t="str">
        <f t="shared" si="59"/>
        <v/>
      </c>
      <c r="AY103" s="76" t="str">
        <f t="shared" si="60"/>
        <v/>
      </c>
      <c r="AZ103" s="72" t="str">
        <f t="shared" si="61"/>
        <v/>
      </c>
      <c r="BA103" s="93" t="str">
        <f t="shared" si="62"/>
        <v/>
      </c>
      <c r="BB103" s="94" t="str">
        <f t="shared" si="63"/>
        <v/>
      </c>
      <c r="BC103" s="94" t="str">
        <f t="shared" si="64"/>
        <v/>
      </c>
      <c r="BD103" s="94" t="str">
        <f t="shared" si="65"/>
        <v/>
      </c>
      <c r="BE103" s="94" t="str">
        <f t="shared" si="66"/>
        <v/>
      </c>
      <c r="BF103" s="94" t="str">
        <f t="shared" si="67"/>
        <v/>
      </c>
      <c r="BG103" s="95" t="str">
        <f t="shared" si="68"/>
        <v/>
      </c>
      <c r="BH103" s="96" t="str">
        <f t="shared" si="69"/>
        <v/>
      </c>
      <c r="BI103" s="96" t="str">
        <f t="shared" si="70"/>
        <v/>
      </c>
      <c r="BJ103" s="96" t="str">
        <f t="shared" si="71"/>
        <v/>
      </c>
      <c r="BK103" s="96" t="str">
        <f t="shared" si="72"/>
        <v/>
      </c>
      <c r="BL103" s="96" t="str">
        <f t="shared" si="73"/>
        <v/>
      </c>
      <c r="BM103" s="96" t="str">
        <f t="shared" si="74"/>
        <v/>
      </c>
      <c r="BN103" s="96" t="str">
        <f t="shared" si="75"/>
        <v/>
      </c>
      <c r="BO103" s="77">
        <f t="shared" si="76"/>
        <v>0</v>
      </c>
      <c r="BP103" s="78">
        <f t="shared" si="77"/>
        <v>0</v>
      </c>
      <c r="BQ103" s="79">
        <f t="shared" ca="1" si="56"/>
        <v>0</v>
      </c>
      <c r="BR103" s="78">
        <f t="shared" si="78"/>
        <v>0</v>
      </c>
      <c r="BS103" s="78">
        <f t="shared" si="79"/>
        <v>0</v>
      </c>
      <c r="BT103" s="80">
        <f t="shared" si="57"/>
        <v>0</v>
      </c>
      <c r="BU103" s="78">
        <f t="shared" si="80"/>
        <v>0</v>
      </c>
      <c r="BV103" s="78">
        <f t="shared" si="81"/>
        <v>0</v>
      </c>
      <c r="BW103" s="97">
        <f t="shared" si="82"/>
        <v>0</v>
      </c>
      <c r="BX103" s="111"/>
      <c r="BY103" s="111"/>
      <c r="BZ103" s="111"/>
      <c r="CA103" s="111"/>
      <c r="CC103" s="129">
        <f t="shared" si="84"/>
        <v>0</v>
      </c>
      <c r="CD103" s="130">
        <f t="shared" si="85"/>
        <v>1</v>
      </c>
      <c r="CE103" s="130">
        <f t="shared" si="83"/>
        <v>0</v>
      </c>
      <c r="CF103" s="131">
        <f t="shared" si="86"/>
        <v>0</v>
      </c>
      <c r="CG103" s="130" t="str">
        <f t="shared" si="87"/>
        <v>-</v>
      </c>
      <c r="CH103" s="130" t="str">
        <f t="shared" si="88"/>
        <v>-</v>
      </c>
      <c r="CI103" s="130">
        <f t="shared" si="89"/>
        <v>0</v>
      </c>
    </row>
    <row r="104" spans="1:87" ht="12.6" customHeight="1" x14ac:dyDescent="0.25">
      <c r="A104" s="109"/>
      <c r="B104" s="81"/>
      <c r="C104" s="110" t="str">
        <f t="shared" si="52"/>
        <v/>
      </c>
      <c r="D104" s="73" t="str">
        <f t="shared" si="53"/>
        <v/>
      </c>
      <c r="E104" s="98" t="str">
        <f t="shared" si="58"/>
        <v/>
      </c>
      <c r="F104" s="74" t="str">
        <f t="shared" si="54"/>
        <v/>
      </c>
      <c r="G104" s="81"/>
      <c r="H104" s="82"/>
      <c r="I104" s="18"/>
      <c r="J104" s="83"/>
      <c r="K104" s="84"/>
      <c r="L104" s="32"/>
      <c r="M104" s="32"/>
      <c r="N104" s="85"/>
      <c r="O104" s="86"/>
      <c r="P104" s="86"/>
      <c r="Q104" s="86"/>
      <c r="R104" s="86"/>
      <c r="S104" s="86"/>
      <c r="T104" s="87"/>
      <c r="U104" s="88"/>
      <c r="V104" s="86"/>
      <c r="W104" s="86"/>
      <c r="X104" s="86"/>
      <c r="Y104" s="86"/>
      <c r="Z104" s="86"/>
      <c r="AA104" s="89"/>
      <c r="AB104" s="32"/>
      <c r="AC104" s="61"/>
      <c r="AD104" s="32"/>
      <c r="AE104" s="61"/>
      <c r="AF104" s="69"/>
      <c r="AG104" s="62"/>
      <c r="AH104" s="3"/>
      <c r="AI104" s="4"/>
      <c r="AJ104" s="5"/>
      <c r="AK104" s="5"/>
      <c r="AL104" s="22"/>
      <c r="AM104" s="22"/>
      <c r="AN104" s="16"/>
      <c r="AO104" s="2"/>
      <c r="AP104" s="60"/>
      <c r="AQ104" s="59"/>
      <c r="AR104" s="63"/>
      <c r="AS104" s="123"/>
      <c r="AT104" s="124"/>
      <c r="AU104" s="125"/>
      <c r="AV104" s="126"/>
      <c r="AW104" s="75" t="str">
        <f t="shared" si="55"/>
        <v>-</v>
      </c>
      <c r="AX104" s="92" t="str">
        <f t="shared" si="59"/>
        <v/>
      </c>
      <c r="AY104" s="76" t="str">
        <f t="shared" si="60"/>
        <v/>
      </c>
      <c r="AZ104" s="72" t="str">
        <f t="shared" si="61"/>
        <v/>
      </c>
      <c r="BA104" s="93" t="str">
        <f t="shared" si="62"/>
        <v/>
      </c>
      <c r="BB104" s="94" t="str">
        <f t="shared" si="63"/>
        <v/>
      </c>
      <c r="BC104" s="94" t="str">
        <f t="shared" si="64"/>
        <v/>
      </c>
      <c r="BD104" s="94" t="str">
        <f t="shared" si="65"/>
        <v/>
      </c>
      <c r="BE104" s="94" t="str">
        <f t="shared" si="66"/>
        <v/>
      </c>
      <c r="BF104" s="94" t="str">
        <f t="shared" si="67"/>
        <v/>
      </c>
      <c r="BG104" s="95" t="str">
        <f t="shared" si="68"/>
        <v/>
      </c>
      <c r="BH104" s="96" t="str">
        <f t="shared" si="69"/>
        <v/>
      </c>
      <c r="BI104" s="96" t="str">
        <f t="shared" si="70"/>
        <v/>
      </c>
      <c r="BJ104" s="96" t="str">
        <f t="shared" si="71"/>
        <v/>
      </c>
      <c r="BK104" s="96" t="str">
        <f t="shared" si="72"/>
        <v/>
      </c>
      <c r="BL104" s="96" t="str">
        <f t="shared" si="73"/>
        <v/>
      </c>
      <c r="BM104" s="96" t="str">
        <f t="shared" si="74"/>
        <v/>
      </c>
      <c r="BN104" s="96" t="str">
        <f t="shared" si="75"/>
        <v/>
      </c>
      <c r="BO104" s="77">
        <f t="shared" si="76"/>
        <v>0</v>
      </c>
      <c r="BP104" s="78">
        <f t="shared" si="77"/>
        <v>0</v>
      </c>
      <c r="BQ104" s="79">
        <f t="shared" ca="1" si="56"/>
        <v>0</v>
      </c>
      <c r="BR104" s="78">
        <f t="shared" si="78"/>
        <v>0</v>
      </c>
      <c r="BS104" s="78">
        <f t="shared" si="79"/>
        <v>0</v>
      </c>
      <c r="BT104" s="80">
        <f t="shared" si="57"/>
        <v>0</v>
      </c>
      <c r="BU104" s="78">
        <f t="shared" si="80"/>
        <v>0</v>
      </c>
      <c r="BV104" s="78">
        <f t="shared" si="81"/>
        <v>0</v>
      </c>
      <c r="BW104" s="97">
        <f t="shared" si="82"/>
        <v>0</v>
      </c>
      <c r="BX104" s="111"/>
      <c r="BY104" s="111"/>
      <c r="BZ104" s="111"/>
      <c r="CA104" s="111"/>
      <c r="CC104" s="129">
        <f t="shared" si="84"/>
        <v>0</v>
      </c>
      <c r="CD104" s="130">
        <f t="shared" si="85"/>
        <v>1</v>
      </c>
      <c r="CE104" s="130">
        <f t="shared" si="83"/>
        <v>0</v>
      </c>
      <c r="CF104" s="131">
        <f t="shared" si="86"/>
        <v>0</v>
      </c>
      <c r="CG104" s="130" t="str">
        <f t="shared" si="87"/>
        <v>-</v>
      </c>
      <c r="CH104" s="130" t="str">
        <f t="shared" si="88"/>
        <v>-</v>
      </c>
      <c r="CI104" s="130">
        <f t="shared" si="89"/>
        <v>0</v>
      </c>
    </row>
    <row r="105" spans="1:87" ht="12.6" hidden="1" customHeight="1" x14ac:dyDescent="0.25">
      <c r="CC105" s="129">
        <f t="shared" si="84"/>
        <v>0</v>
      </c>
      <c r="CD105" s="130">
        <f t="shared" si="85"/>
        <v>1</v>
      </c>
      <c r="CE105" s="130">
        <f t="shared" si="83"/>
        <v>0</v>
      </c>
      <c r="CF105" s="131">
        <f t="shared" si="86"/>
        <v>0</v>
      </c>
      <c r="CG105" s="130" t="str">
        <f t="shared" si="87"/>
        <v/>
      </c>
      <c r="CH105" s="130" t="str">
        <f t="shared" si="88"/>
        <v/>
      </c>
      <c r="CI105" s="130">
        <f t="shared" si="89"/>
        <v>0</v>
      </c>
    </row>
    <row r="106" spans="1:87" ht="12.6" hidden="1" customHeight="1" x14ac:dyDescent="0.25">
      <c r="CC106" s="129">
        <f t="shared" si="84"/>
        <v>0</v>
      </c>
      <c r="CD106" s="130">
        <f t="shared" si="85"/>
        <v>1</v>
      </c>
      <c r="CE106" s="130">
        <f t="shared" si="83"/>
        <v>0</v>
      </c>
      <c r="CF106" s="131">
        <f t="shared" si="86"/>
        <v>0</v>
      </c>
      <c r="CG106" s="130" t="str">
        <f t="shared" si="87"/>
        <v/>
      </c>
      <c r="CH106" s="130" t="str">
        <f t="shared" si="88"/>
        <v/>
      </c>
      <c r="CI106" s="130">
        <f t="shared" si="89"/>
        <v>0</v>
      </c>
    </row>
    <row r="107" spans="1:87" ht="12.6" hidden="1" customHeight="1" x14ac:dyDescent="0.25">
      <c r="CC107" s="129">
        <f t="shared" si="84"/>
        <v>0</v>
      </c>
      <c r="CD107" s="130">
        <f t="shared" si="85"/>
        <v>1</v>
      </c>
      <c r="CE107" s="130">
        <f t="shared" si="83"/>
        <v>0</v>
      </c>
      <c r="CF107" s="131">
        <f t="shared" si="86"/>
        <v>0</v>
      </c>
      <c r="CG107" s="130" t="str">
        <f t="shared" si="87"/>
        <v/>
      </c>
      <c r="CH107" s="130" t="str">
        <f t="shared" si="88"/>
        <v/>
      </c>
      <c r="CI107" s="130">
        <f t="shared" si="89"/>
        <v>0</v>
      </c>
    </row>
    <row r="108" spans="1:87" ht="12.6" hidden="1" customHeight="1" x14ac:dyDescent="0.25">
      <c r="CC108" s="129">
        <f t="shared" si="84"/>
        <v>0</v>
      </c>
      <c r="CD108" s="130">
        <f t="shared" si="85"/>
        <v>1</v>
      </c>
      <c r="CE108" s="130">
        <f t="shared" si="83"/>
        <v>0</v>
      </c>
      <c r="CF108" s="131">
        <f t="shared" si="86"/>
        <v>0</v>
      </c>
      <c r="CG108" s="130" t="str">
        <f t="shared" si="87"/>
        <v/>
      </c>
      <c r="CH108" s="130" t="str">
        <f t="shared" si="88"/>
        <v/>
      </c>
      <c r="CI108" s="130">
        <f t="shared" si="89"/>
        <v>0</v>
      </c>
    </row>
    <row r="109" spans="1:87" ht="12.6" hidden="1" customHeight="1" x14ac:dyDescent="0.25">
      <c r="CC109" s="129">
        <f t="shared" si="84"/>
        <v>0</v>
      </c>
      <c r="CD109" s="130">
        <f t="shared" si="85"/>
        <v>1</v>
      </c>
      <c r="CE109" s="130">
        <f t="shared" si="83"/>
        <v>0</v>
      </c>
      <c r="CF109" s="131">
        <f t="shared" si="86"/>
        <v>0</v>
      </c>
      <c r="CG109" s="130" t="str">
        <f t="shared" si="87"/>
        <v/>
      </c>
      <c r="CH109" s="130" t="str">
        <f t="shared" si="88"/>
        <v/>
      </c>
      <c r="CI109" s="130">
        <f t="shared" si="89"/>
        <v>0</v>
      </c>
    </row>
    <row r="110" spans="1:87" ht="12.6" hidden="1" customHeight="1" x14ac:dyDescent="0.25">
      <c r="CC110" s="129">
        <f t="shared" si="84"/>
        <v>0</v>
      </c>
      <c r="CD110" s="130">
        <f t="shared" si="85"/>
        <v>1</v>
      </c>
      <c r="CE110" s="130">
        <f t="shared" si="83"/>
        <v>0</v>
      </c>
      <c r="CF110" s="131">
        <f t="shared" si="86"/>
        <v>0</v>
      </c>
      <c r="CG110" s="130" t="str">
        <f t="shared" si="87"/>
        <v/>
      </c>
      <c r="CH110" s="130" t="str">
        <f t="shared" si="88"/>
        <v/>
      </c>
      <c r="CI110" s="130">
        <f t="shared" si="89"/>
        <v>0</v>
      </c>
    </row>
    <row r="111" spans="1:87" ht="12.6" hidden="1" customHeight="1" x14ac:dyDescent="0.25">
      <c r="CC111" s="129">
        <f t="shared" si="84"/>
        <v>0</v>
      </c>
      <c r="CD111" s="130">
        <f t="shared" si="85"/>
        <v>1</v>
      </c>
      <c r="CE111" s="130">
        <f t="shared" si="83"/>
        <v>0</v>
      </c>
      <c r="CF111" s="131">
        <f t="shared" si="86"/>
        <v>0</v>
      </c>
      <c r="CG111" s="130" t="str">
        <f t="shared" si="87"/>
        <v/>
      </c>
      <c r="CH111" s="130" t="str">
        <f t="shared" si="88"/>
        <v/>
      </c>
      <c r="CI111" s="130">
        <f t="shared" si="89"/>
        <v>0</v>
      </c>
    </row>
    <row r="112" spans="1:87" ht="12.6" hidden="1" customHeight="1" x14ac:dyDescent="0.25">
      <c r="CC112" s="129">
        <f t="shared" si="84"/>
        <v>0</v>
      </c>
      <c r="CD112" s="130">
        <f t="shared" si="85"/>
        <v>1</v>
      </c>
      <c r="CE112" s="130">
        <f t="shared" si="83"/>
        <v>0</v>
      </c>
      <c r="CF112" s="131">
        <f t="shared" si="86"/>
        <v>0</v>
      </c>
      <c r="CG112" s="130" t="str">
        <f t="shared" si="87"/>
        <v/>
      </c>
      <c r="CH112" s="130" t="str">
        <f t="shared" si="88"/>
        <v/>
      </c>
      <c r="CI112" s="130">
        <f t="shared" si="89"/>
        <v>0</v>
      </c>
    </row>
    <row r="113" spans="81:87" ht="12.6" hidden="1" customHeight="1" x14ac:dyDescent="0.25">
      <c r="CC113" s="129">
        <f t="shared" si="84"/>
        <v>0</v>
      </c>
      <c r="CD113" s="130">
        <f t="shared" si="85"/>
        <v>1</v>
      </c>
      <c r="CE113" s="130">
        <f t="shared" si="83"/>
        <v>0</v>
      </c>
      <c r="CF113" s="131">
        <f t="shared" si="86"/>
        <v>0</v>
      </c>
      <c r="CG113" s="130" t="str">
        <f t="shared" si="87"/>
        <v/>
      </c>
      <c r="CH113" s="130" t="str">
        <f t="shared" si="88"/>
        <v/>
      </c>
      <c r="CI113" s="130">
        <f t="shared" si="89"/>
        <v>0</v>
      </c>
    </row>
    <row r="114" spans="81:87" ht="12.6" hidden="1" customHeight="1" x14ac:dyDescent="0.25">
      <c r="CC114" s="129">
        <f t="shared" si="84"/>
        <v>0</v>
      </c>
      <c r="CD114" s="130">
        <f t="shared" si="85"/>
        <v>1</v>
      </c>
      <c r="CE114" s="130">
        <f t="shared" si="83"/>
        <v>0</v>
      </c>
      <c r="CF114" s="131">
        <f t="shared" si="86"/>
        <v>0</v>
      </c>
      <c r="CG114" s="130" t="str">
        <f t="shared" si="87"/>
        <v/>
      </c>
      <c r="CH114" s="130" t="str">
        <f t="shared" si="88"/>
        <v/>
      </c>
      <c r="CI114" s="130">
        <f t="shared" si="89"/>
        <v>0</v>
      </c>
    </row>
    <row r="115" spans="81:87" ht="12.6" hidden="1" customHeight="1" x14ac:dyDescent="0.25">
      <c r="CC115" s="129">
        <f t="shared" si="84"/>
        <v>0</v>
      </c>
      <c r="CD115" s="130">
        <f t="shared" si="85"/>
        <v>1</v>
      </c>
      <c r="CE115" s="130">
        <f t="shared" si="83"/>
        <v>0</v>
      </c>
      <c r="CF115" s="131">
        <f t="shared" si="86"/>
        <v>0</v>
      </c>
      <c r="CG115" s="130" t="str">
        <f t="shared" si="87"/>
        <v/>
      </c>
      <c r="CH115" s="130" t="str">
        <f t="shared" si="88"/>
        <v/>
      </c>
      <c r="CI115" s="130">
        <f t="shared" si="89"/>
        <v>0</v>
      </c>
    </row>
    <row r="116" spans="81:87" ht="12.6" hidden="1" customHeight="1" x14ac:dyDescent="0.25">
      <c r="CC116" s="129">
        <f t="shared" si="84"/>
        <v>0</v>
      </c>
      <c r="CD116" s="130">
        <f t="shared" si="85"/>
        <v>1</v>
      </c>
      <c r="CE116" s="130">
        <f t="shared" si="83"/>
        <v>0</v>
      </c>
      <c r="CF116" s="131">
        <f t="shared" si="86"/>
        <v>0</v>
      </c>
      <c r="CG116" s="130" t="str">
        <f t="shared" si="87"/>
        <v/>
      </c>
      <c r="CH116" s="130" t="str">
        <f t="shared" si="88"/>
        <v/>
      </c>
      <c r="CI116" s="130">
        <f t="shared" si="89"/>
        <v>0</v>
      </c>
    </row>
    <row r="117" spans="81:87" ht="12.6" hidden="1" customHeight="1" x14ac:dyDescent="0.25">
      <c r="CC117" s="129">
        <f t="shared" si="84"/>
        <v>0</v>
      </c>
      <c r="CD117" s="130">
        <f t="shared" si="85"/>
        <v>1</v>
      </c>
      <c r="CE117" s="130">
        <f t="shared" si="83"/>
        <v>0</v>
      </c>
      <c r="CF117" s="131">
        <f t="shared" si="86"/>
        <v>0</v>
      </c>
      <c r="CG117" s="130" t="str">
        <f t="shared" si="87"/>
        <v/>
      </c>
      <c r="CH117" s="130" t="str">
        <f t="shared" si="88"/>
        <v/>
      </c>
      <c r="CI117" s="130">
        <f t="shared" si="89"/>
        <v>0</v>
      </c>
    </row>
    <row r="118" spans="81:87" ht="12.6" hidden="1" customHeight="1" x14ac:dyDescent="0.25">
      <c r="CC118" s="129">
        <f t="shared" si="84"/>
        <v>0</v>
      </c>
      <c r="CD118" s="130">
        <f t="shared" si="85"/>
        <v>1</v>
      </c>
      <c r="CE118" s="130">
        <f t="shared" si="83"/>
        <v>0</v>
      </c>
      <c r="CF118" s="131">
        <f t="shared" si="86"/>
        <v>0</v>
      </c>
      <c r="CG118" s="130" t="str">
        <f t="shared" si="87"/>
        <v/>
      </c>
      <c r="CH118" s="130" t="str">
        <f t="shared" si="88"/>
        <v/>
      </c>
      <c r="CI118" s="130">
        <f t="shared" si="89"/>
        <v>0</v>
      </c>
    </row>
    <row r="119" spans="81:87" ht="12.6" hidden="1" customHeight="1" x14ac:dyDescent="0.25">
      <c r="CC119" s="129">
        <f t="shared" si="84"/>
        <v>0</v>
      </c>
      <c r="CD119" s="130">
        <f t="shared" si="85"/>
        <v>1</v>
      </c>
      <c r="CE119" s="130">
        <f t="shared" si="83"/>
        <v>0</v>
      </c>
      <c r="CF119" s="131">
        <f t="shared" si="86"/>
        <v>0</v>
      </c>
      <c r="CG119" s="130" t="str">
        <f t="shared" si="87"/>
        <v/>
      </c>
      <c r="CH119" s="130" t="str">
        <f t="shared" si="88"/>
        <v/>
      </c>
      <c r="CI119" s="130">
        <f t="shared" si="89"/>
        <v>0</v>
      </c>
    </row>
    <row r="120" spans="81:87" ht="12.6" hidden="1" customHeight="1" x14ac:dyDescent="0.25">
      <c r="CC120" s="129">
        <f t="shared" si="84"/>
        <v>0</v>
      </c>
      <c r="CD120" s="130">
        <f t="shared" si="85"/>
        <v>1</v>
      </c>
      <c r="CE120" s="130">
        <f t="shared" si="83"/>
        <v>0</v>
      </c>
      <c r="CF120" s="131">
        <f t="shared" si="86"/>
        <v>0</v>
      </c>
      <c r="CG120" s="130" t="str">
        <f t="shared" si="87"/>
        <v/>
      </c>
      <c r="CH120" s="130" t="str">
        <f t="shared" si="88"/>
        <v/>
      </c>
      <c r="CI120" s="130">
        <f t="shared" si="89"/>
        <v>0</v>
      </c>
    </row>
    <row r="121" spans="81:87" ht="12.6" hidden="1" customHeight="1" x14ac:dyDescent="0.25">
      <c r="CC121" s="129">
        <f t="shared" si="84"/>
        <v>0</v>
      </c>
      <c r="CD121" s="130">
        <f t="shared" si="85"/>
        <v>1</v>
      </c>
      <c r="CE121" s="130">
        <f t="shared" si="83"/>
        <v>0</v>
      </c>
      <c r="CF121" s="131">
        <f t="shared" si="86"/>
        <v>0</v>
      </c>
      <c r="CG121" s="130" t="str">
        <f t="shared" si="87"/>
        <v/>
      </c>
      <c r="CH121" s="130" t="str">
        <f t="shared" si="88"/>
        <v/>
      </c>
      <c r="CI121" s="130">
        <f t="shared" si="89"/>
        <v>0</v>
      </c>
    </row>
    <row r="122" spans="81:87" ht="12.6" hidden="1" customHeight="1" x14ac:dyDescent="0.25">
      <c r="CC122" s="129">
        <f t="shared" si="84"/>
        <v>0</v>
      </c>
      <c r="CD122" s="130">
        <f t="shared" si="85"/>
        <v>1</v>
      </c>
      <c r="CE122" s="130">
        <f t="shared" si="83"/>
        <v>0</v>
      </c>
      <c r="CF122" s="131">
        <f t="shared" si="86"/>
        <v>0</v>
      </c>
      <c r="CG122" s="130" t="str">
        <f t="shared" si="87"/>
        <v/>
      </c>
      <c r="CH122" s="130" t="str">
        <f t="shared" si="88"/>
        <v/>
      </c>
      <c r="CI122" s="130">
        <f t="shared" si="89"/>
        <v>0</v>
      </c>
    </row>
    <row r="123" spans="81:87" ht="12.6" hidden="1" customHeight="1" x14ac:dyDescent="0.25">
      <c r="CC123" s="129">
        <f t="shared" si="84"/>
        <v>0</v>
      </c>
      <c r="CD123" s="130">
        <f t="shared" si="85"/>
        <v>1</v>
      </c>
      <c r="CE123" s="130">
        <f t="shared" si="83"/>
        <v>0</v>
      </c>
      <c r="CF123" s="131">
        <f t="shared" si="86"/>
        <v>0</v>
      </c>
      <c r="CG123" s="130" t="str">
        <f t="shared" si="87"/>
        <v/>
      </c>
      <c r="CH123" s="130" t="str">
        <f t="shared" si="88"/>
        <v/>
      </c>
      <c r="CI123" s="130">
        <f t="shared" si="89"/>
        <v>0</v>
      </c>
    </row>
    <row r="124" spans="81:87" ht="12.6" hidden="1" customHeight="1" x14ac:dyDescent="0.25">
      <c r="CC124" s="129">
        <f t="shared" si="84"/>
        <v>0</v>
      </c>
      <c r="CD124" s="130">
        <f t="shared" si="85"/>
        <v>1</v>
      </c>
      <c r="CE124" s="130">
        <f t="shared" si="83"/>
        <v>0</v>
      </c>
      <c r="CF124" s="131">
        <f t="shared" si="86"/>
        <v>0</v>
      </c>
      <c r="CG124" s="130" t="str">
        <f t="shared" si="87"/>
        <v/>
      </c>
      <c r="CH124" s="130" t="str">
        <f t="shared" si="88"/>
        <v/>
      </c>
      <c r="CI124" s="130">
        <f t="shared" si="89"/>
        <v>0</v>
      </c>
    </row>
    <row r="125" spans="81:87" ht="12.6" hidden="1" customHeight="1" x14ac:dyDescent="0.25">
      <c r="CC125" s="129">
        <f t="shared" si="84"/>
        <v>0</v>
      </c>
      <c r="CD125" s="130">
        <f t="shared" si="85"/>
        <v>1</v>
      </c>
      <c r="CE125" s="130">
        <f t="shared" si="83"/>
        <v>0</v>
      </c>
      <c r="CF125" s="131">
        <f t="shared" si="86"/>
        <v>0</v>
      </c>
      <c r="CG125" s="130" t="str">
        <f t="shared" si="87"/>
        <v/>
      </c>
      <c r="CH125" s="130" t="str">
        <f t="shared" si="88"/>
        <v/>
      </c>
      <c r="CI125" s="130">
        <f t="shared" si="89"/>
        <v>0</v>
      </c>
    </row>
    <row r="126" spans="81:87" ht="12.6" hidden="1" customHeight="1" x14ac:dyDescent="0.25">
      <c r="CC126" s="129">
        <f t="shared" si="84"/>
        <v>0</v>
      </c>
      <c r="CD126" s="130">
        <f t="shared" si="85"/>
        <v>1</v>
      </c>
      <c r="CE126" s="130">
        <f t="shared" si="83"/>
        <v>0</v>
      </c>
      <c r="CF126" s="131">
        <f t="shared" si="86"/>
        <v>0</v>
      </c>
      <c r="CG126" s="130" t="str">
        <f t="shared" si="87"/>
        <v/>
      </c>
      <c r="CH126" s="130" t="str">
        <f t="shared" si="88"/>
        <v/>
      </c>
      <c r="CI126" s="130">
        <f t="shared" si="89"/>
        <v>0</v>
      </c>
    </row>
    <row r="127" spans="81:87" ht="12.6" hidden="1" customHeight="1" x14ac:dyDescent="0.25">
      <c r="CC127" s="129">
        <f t="shared" si="84"/>
        <v>0</v>
      </c>
      <c r="CD127" s="130">
        <f t="shared" si="85"/>
        <v>1</v>
      </c>
      <c r="CE127" s="130">
        <f t="shared" si="83"/>
        <v>0</v>
      </c>
      <c r="CF127" s="131">
        <f t="shared" si="86"/>
        <v>0</v>
      </c>
      <c r="CG127" s="130" t="str">
        <f t="shared" si="87"/>
        <v/>
      </c>
      <c r="CH127" s="130" t="str">
        <f t="shared" si="88"/>
        <v/>
      </c>
      <c r="CI127" s="130">
        <f t="shared" si="89"/>
        <v>0</v>
      </c>
    </row>
    <row r="128" spans="81:87" ht="12.6" hidden="1" customHeight="1" x14ac:dyDescent="0.25">
      <c r="CC128" s="129">
        <f t="shared" si="84"/>
        <v>0</v>
      </c>
      <c r="CD128" s="130">
        <f t="shared" si="85"/>
        <v>1</v>
      </c>
      <c r="CE128" s="130">
        <f t="shared" si="83"/>
        <v>0</v>
      </c>
      <c r="CF128" s="131">
        <f t="shared" si="86"/>
        <v>0</v>
      </c>
      <c r="CG128" s="130" t="str">
        <f t="shared" si="87"/>
        <v/>
      </c>
      <c r="CH128" s="130" t="str">
        <f t="shared" si="88"/>
        <v/>
      </c>
      <c r="CI128" s="130">
        <f t="shared" si="89"/>
        <v>0</v>
      </c>
    </row>
    <row r="129" spans="81:87" ht="12.6" hidden="1" customHeight="1" x14ac:dyDescent="0.25">
      <c r="CC129" s="129">
        <f t="shared" si="84"/>
        <v>0</v>
      </c>
      <c r="CD129" s="130">
        <f t="shared" si="85"/>
        <v>1</v>
      </c>
      <c r="CE129" s="130">
        <f t="shared" si="83"/>
        <v>0</v>
      </c>
      <c r="CF129" s="131">
        <f t="shared" si="86"/>
        <v>0</v>
      </c>
      <c r="CG129" s="130" t="str">
        <f t="shared" si="87"/>
        <v/>
      </c>
      <c r="CH129" s="130" t="str">
        <f t="shared" si="88"/>
        <v/>
      </c>
      <c r="CI129" s="130">
        <f t="shared" si="89"/>
        <v>0</v>
      </c>
    </row>
    <row r="130" spans="81:87" ht="12.6" hidden="1" customHeight="1" x14ac:dyDescent="0.25">
      <c r="CC130" s="129">
        <f t="shared" si="84"/>
        <v>0</v>
      </c>
      <c r="CD130" s="130">
        <f t="shared" si="85"/>
        <v>1</v>
      </c>
      <c r="CE130" s="130">
        <f t="shared" si="83"/>
        <v>0</v>
      </c>
      <c r="CF130" s="131">
        <f t="shared" si="86"/>
        <v>0</v>
      </c>
      <c r="CG130" s="130" t="str">
        <f t="shared" si="87"/>
        <v/>
      </c>
      <c r="CH130" s="130" t="str">
        <f t="shared" si="88"/>
        <v/>
      </c>
      <c r="CI130" s="130">
        <f t="shared" si="89"/>
        <v>0</v>
      </c>
    </row>
    <row r="131" spans="81:87" ht="12.6" hidden="1" customHeight="1" x14ac:dyDescent="0.25">
      <c r="CC131" s="129">
        <f t="shared" si="84"/>
        <v>0</v>
      </c>
      <c r="CD131" s="130">
        <f t="shared" si="85"/>
        <v>1</v>
      </c>
      <c r="CE131" s="130">
        <f t="shared" si="83"/>
        <v>0</v>
      </c>
      <c r="CF131" s="131">
        <f t="shared" si="86"/>
        <v>0</v>
      </c>
      <c r="CG131" s="130" t="str">
        <f t="shared" si="87"/>
        <v/>
      </c>
      <c r="CH131" s="130" t="str">
        <f t="shared" si="88"/>
        <v/>
      </c>
      <c r="CI131" s="130">
        <f t="shared" si="89"/>
        <v>0</v>
      </c>
    </row>
    <row r="132" spans="81:87" ht="12.6" hidden="1" customHeight="1" x14ac:dyDescent="0.25">
      <c r="CC132" s="129">
        <f t="shared" si="84"/>
        <v>0</v>
      </c>
      <c r="CD132" s="130">
        <f t="shared" si="85"/>
        <v>1</v>
      </c>
      <c r="CE132" s="130">
        <f t="shared" si="83"/>
        <v>0</v>
      </c>
      <c r="CF132" s="131">
        <f t="shared" si="86"/>
        <v>0</v>
      </c>
      <c r="CG132" s="130" t="str">
        <f t="shared" si="87"/>
        <v/>
      </c>
      <c r="CH132" s="130" t="str">
        <f t="shared" si="88"/>
        <v/>
      </c>
      <c r="CI132" s="130">
        <f t="shared" si="89"/>
        <v>0</v>
      </c>
    </row>
    <row r="133" spans="81:87" ht="12.6" hidden="1" customHeight="1" x14ac:dyDescent="0.25">
      <c r="CC133" s="129">
        <f t="shared" si="84"/>
        <v>0</v>
      </c>
      <c r="CD133" s="130">
        <f t="shared" si="85"/>
        <v>1</v>
      </c>
      <c r="CE133" s="130">
        <f t="shared" ref="CE133:CE196" si="90">IF(AND(AH133="Freiverlad",CC133&gt;10),ROUND(CC133-8,0),ROUND(CC133,0))</f>
        <v>0</v>
      </c>
      <c r="CF133" s="131">
        <f t="shared" si="86"/>
        <v>0</v>
      </c>
      <c r="CG133" s="130" t="str">
        <f t="shared" si="87"/>
        <v/>
      </c>
      <c r="CH133" s="130" t="str">
        <f t="shared" si="88"/>
        <v/>
      </c>
      <c r="CI133" s="130">
        <f t="shared" si="89"/>
        <v>0</v>
      </c>
    </row>
    <row r="134" spans="81:87" ht="12.6" hidden="1" customHeight="1" x14ac:dyDescent="0.25">
      <c r="CC134" s="129">
        <f t="shared" ref="CC134:CC197" si="91">_xlfn.CEILING.MATH((((AD134+AE134)-(1/1441))-(AB134+AC134)),1/24)*24</f>
        <v>0</v>
      </c>
      <c r="CD134" s="130">
        <f t="shared" ref="CD134:CD197" si="92">IF(AND(AH134="Freiverlad",CC134&lt;10.01),0,1)</f>
        <v>1</v>
      </c>
      <c r="CE134" s="130">
        <f t="shared" si="90"/>
        <v>0</v>
      </c>
      <c r="CF134" s="131">
        <f t="shared" ref="CF134:CF197" si="93">_xlfn.IFNA(VLOOKUP(PRODUCT(CD134:CE134),heures,2,0)*K134*CI134,0)</f>
        <v>0</v>
      </c>
      <c r="CG134" s="130" t="str">
        <f t="shared" ref="CG134:CG197" si="94">LEFT(AW134,1)</f>
        <v/>
      </c>
      <c r="CH134" s="130" t="str">
        <f t="shared" ref="CH134:CH197" si="95">RIGHT(AW134,2)</f>
        <v/>
      </c>
      <c r="CI134" s="130">
        <f t="shared" ref="CI134:CI197" si="96">IF(CG134="A",0.042,IF(CG134="B",IF(OR(CH134*1=11,CH134*1=65,CH134*1=85),0.028/2,0.028),IF(CG134="C",IF(OR(CH134*1=11,CH134*1=65,CH134*1=85),0.014/2,0.014),0)))</f>
        <v>0</v>
      </c>
    </row>
    <row r="135" spans="81:87" ht="12.6" hidden="1" customHeight="1" x14ac:dyDescent="0.25">
      <c r="CC135" s="129">
        <f t="shared" si="91"/>
        <v>0</v>
      </c>
      <c r="CD135" s="130">
        <f t="shared" si="92"/>
        <v>1</v>
      </c>
      <c r="CE135" s="130">
        <f t="shared" si="90"/>
        <v>0</v>
      </c>
      <c r="CF135" s="131">
        <f t="shared" si="93"/>
        <v>0</v>
      </c>
      <c r="CG135" s="130" t="str">
        <f t="shared" si="94"/>
        <v/>
      </c>
      <c r="CH135" s="130" t="str">
        <f t="shared" si="95"/>
        <v/>
      </c>
      <c r="CI135" s="130">
        <f t="shared" si="96"/>
        <v>0</v>
      </c>
    </row>
    <row r="136" spans="81:87" ht="12.6" hidden="1" customHeight="1" x14ac:dyDescent="0.25">
      <c r="CC136" s="129">
        <f t="shared" si="91"/>
        <v>0</v>
      </c>
      <c r="CD136" s="130">
        <f t="shared" si="92"/>
        <v>1</v>
      </c>
      <c r="CE136" s="130">
        <f t="shared" si="90"/>
        <v>0</v>
      </c>
      <c r="CF136" s="131">
        <f t="shared" si="93"/>
        <v>0</v>
      </c>
      <c r="CG136" s="130" t="str">
        <f t="shared" si="94"/>
        <v/>
      </c>
      <c r="CH136" s="130" t="str">
        <f t="shared" si="95"/>
        <v/>
      </c>
      <c r="CI136" s="130">
        <f t="shared" si="96"/>
        <v>0</v>
      </c>
    </row>
    <row r="137" spans="81:87" ht="12.6" hidden="1" customHeight="1" x14ac:dyDescent="0.25">
      <c r="CC137" s="129">
        <f t="shared" si="91"/>
        <v>0</v>
      </c>
      <c r="CD137" s="130">
        <f t="shared" si="92"/>
        <v>1</v>
      </c>
      <c r="CE137" s="130">
        <f t="shared" si="90"/>
        <v>0</v>
      </c>
      <c r="CF137" s="131">
        <f t="shared" si="93"/>
        <v>0</v>
      </c>
      <c r="CG137" s="130" t="str">
        <f t="shared" si="94"/>
        <v/>
      </c>
      <c r="CH137" s="130" t="str">
        <f t="shared" si="95"/>
        <v/>
      </c>
      <c r="CI137" s="130">
        <f t="shared" si="96"/>
        <v>0</v>
      </c>
    </row>
    <row r="138" spans="81:87" ht="12.6" hidden="1" customHeight="1" x14ac:dyDescent="0.25">
      <c r="CC138" s="129">
        <f t="shared" si="91"/>
        <v>0</v>
      </c>
      <c r="CD138" s="130">
        <f t="shared" si="92"/>
        <v>1</v>
      </c>
      <c r="CE138" s="130">
        <f t="shared" si="90"/>
        <v>0</v>
      </c>
      <c r="CF138" s="131">
        <f t="shared" si="93"/>
        <v>0</v>
      </c>
      <c r="CG138" s="130" t="str">
        <f t="shared" si="94"/>
        <v/>
      </c>
      <c r="CH138" s="130" t="str">
        <f t="shared" si="95"/>
        <v/>
      </c>
      <c r="CI138" s="130">
        <f t="shared" si="96"/>
        <v>0</v>
      </c>
    </row>
    <row r="139" spans="81:87" ht="12.6" hidden="1" customHeight="1" x14ac:dyDescent="0.25">
      <c r="CC139" s="129">
        <f t="shared" si="91"/>
        <v>0</v>
      </c>
      <c r="CD139" s="130">
        <f t="shared" si="92"/>
        <v>1</v>
      </c>
      <c r="CE139" s="130">
        <f t="shared" si="90"/>
        <v>0</v>
      </c>
      <c r="CF139" s="131">
        <f t="shared" si="93"/>
        <v>0</v>
      </c>
      <c r="CG139" s="130" t="str">
        <f t="shared" si="94"/>
        <v/>
      </c>
      <c r="CH139" s="130" t="str">
        <f t="shared" si="95"/>
        <v/>
      </c>
      <c r="CI139" s="130">
        <f t="shared" si="96"/>
        <v>0</v>
      </c>
    </row>
    <row r="140" spans="81:87" ht="12.6" hidden="1" customHeight="1" x14ac:dyDescent="0.25">
      <c r="CC140" s="129">
        <f t="shared" si="91"/>
        <v>0</v>
      </c>
      <c r="CD140" s="130">
        <f t="shared" si="92"/>
        <v>1</v>
      </c>
      <c r="CE140" s="130">
        <f t="shared" si="90"/>
        <v>0</v>
      </c>
      <c r="CF140" s="131">
        <f t="shared" si="93"/>
        <v>0</v>
      </c>
      <c r="CG140" s="130" t="str">
        <f t="shared" si="94"/>
        <v/>
      </c>
      <c r="CH140" s="130" t="str">
        <f t="shared" si="95"/>
        <v/>
      </c>
      <c r="CI140" s="130">
        <f t="shared" si="96"/>
        <v>0</v>
      </c>
    </row>
    <row r="141" spans="81:87" ht="12.6" hidden="1" customHeight="1" x14ac:dyDescent="0.25">
      <c r="CC141" s="129">
        <f t="shared" si="91"/>
        <v>0</v>
      </c>
      <c r="CD141" s="130">
        <f t="shared" si="92"/>
        <v>1</v>
      </c>
      <c r="CE141" s="130">
        <f t="shared" si="90"/>
        <v>0</v>
      </c>
      <c r="CF141" s="131">
        <f t="shared" si="93"/>
        <v>0</v>
      </c>
      <c r="CG141" s="130" t="str">
        <f t="shared" si="94"/>
        <v/>
      </c>
      <c r="CH141" s="130" t="str">
        <f t="shared" si="95"/>
        <v/>
      </c>
      <c r="CI141" s="130">
        <f t="shared" si="96"/>
        <v>0</v>
      </c>
    </row>
    <row r="142" spans="81:87" ht="12.6" hidden="1" customHeight="1" x14ac:dyDescent="0.25">
      <c r="CC142" s="129">
        <f t="shared" si="91"/>
        <v>0</v>
      </c>
      <c r="CD142" s="130">
        <f t="shared" si="92"/>
        <v>1</v>
      </c>
      <c r="CE142" s="130">
        <f t="shared" si="90"/>
        <v>0</v>
      </c>
      <c r="CF142" s="131">
        <f t="shared" si="93"/>
        <v>0</v>
      </c>
      <c r="CG142" s="130" t="str">
        <f t="shared" si="94"/>
        <v/>
      </c>
      <c r="CH142" s="130" t="str">
        <f t="shared" si="95"/>
        <v/>
      </c>
      <c r="CI142" s="130">
        <f t="shared" si="96"/>
        <v>0</v>
      </c>
    </row>
    <row r="143" spans="81:87" ht="12.6" hidden="1" customHeight="1" x14ac:dyDescent="0.25">
      <c r="CC143" s="129">
        <f t="shared" si="91"/>
        <v>0</v>
      </c>
      <c r="CD143" s="130">
        <f t="shared" si="92"/>
        <v>1</v>
      </c>
      <c r="CE143" s="130">
        <f t="shared" si="90"/>
        <v>0</v>
      </c>
      <c r="CF143" s="131">
        <f t="shared" si="93"/>
        <v>0</v>
      </c>
      <c r="CG143" s="130" t="str">
        <f t="shared" si="94"/>
        <v/>
      </c>
      <c r="CH143" s="130" t="str">
        <f t="shared" si="95"/>
        <v/>
      </c>
      <c r="CI143" s="130">
        <f t="shared" si="96"/>
        <v>0</v>
      </c>
    </row>
    <row r="144" spans="81:87" ht="12.6" hidden="1" customHeight="1" x14ac:dyDescent="0.25">
      <c r="CC144" s="129">
        <f t="shared" si="91"/>
        <v>0</v>
      </c>
      <c r="CD144" s="130">
        <f t="shared" si="92"/>
        <v>1</v>
      </c>
      <c r="CE144" s="130">
        <f t="shared" si="90"/>
        <v>0</v>
      </c>
      <c r="CF144" s="131">
        <f t="shared" si="93"/>
        <v>0</v>
      </c>
      <c r="CG144" s="130" t="str">
        <f t="shared" si="94"/>
        <v/>
      </c>
      <c r="CH144" s="130" t="str">
        <f t="shared" si="95"/>
        <v/>
      </c>
      <c r="CI144" s="130">
        <f t="shared" si="96"/>
        <v>0</v>
      </c>
    </row>
    <row r="145" spans="81:87" ht="12.6" hidden="1" customHeight="1" x14ac:dyDescent="0.25">
      <c r="CC145" s="129">
        <f t="shared" si="91"/>
        <v>0</v>
      </c>
      <c r="CD145" s="130">
        <f t="shared" si="92"/>
        <v>1</v>
      </c>
      <c r="CE145" s="130">
        <f t="shared" si="90"/>
        <v>0</v>
      </c>
      <c r="CF145" s="131">
        <f t="shared" si="93"/>
        <v>0</v>
      </c>
      <c r="CG145" s="130" t="str">
        <f t="shared" si="94"/>
        <v/>
      </c>
      <c r="CH145" s="130" t="str">
        <f t="shared" si="95"/>
        <v/>
      </c>
      <c r="CI145" s="130">
        <f t="shared" si="96"/>
        <v>0</v>
      </c>
    </row>
    <row r="146" spans="81:87" ht="12.6" hidden="1" customHeight="1" x14ac:dyDescent="0.25">
      <c r="CC146" s="129">
        <f t="shared" si="91"/>
        <v>0</v>
      </c>
      <c r="CD146" s="130">
        <f t="shared" si="92"/>
        <v>1</v>
      </c>
      <c r="CE146" s="130">
        <f t="shared" si="90"/>
        <v>0</v>
      </c>
      <c r="CF146" s="131">
        <f t="shared" si="93"/>
        <v>0</v>
      </c>
      <c r="CG146" s="130" t="str">
        <f t="shared" si="94"/>
        <v/>
      </c>
      <c r="CH146" s="130" t="str">
        <f t="shared" si="95"/>
        <v/>
      </c>
      <c r="CI146" s="130">
        <f t="shared" si="96"/>
        <v>0</v>
      </c>
    </row>
    <row r="147" spans="81:87" ht="12.6" hidden="1" customHeight="1" x14ac:dyDescent="0.25">
      <c r="CC147" s="129">
        <f t="shared" si="91"/>
        <v>0</v>
      </c>
      <c r="CD147" s="130">
        <f t="shared" si="92"/>
        <v>1</v>
      </c>
      <c r="CE147" s="130">
        <f t="shared" si="90"/>
        <v>0</v>
      </c>
      <c r="CF147" s="131">
        <f t="shared" si="93"/>
        <v>0</v>
      </c>
      <c r="CG147" s="130" t="str">
        <f t="shared" si="94"/>
        <v/>
      </c>
      <c r="CH147" s="130" t="str">
        <f t="shared" si="95"/>
        <v/>
      </c>
      <c r="CI147" s="130">
        <f t="shared" si="96"/>
        <v>0</v>
      </c>
    </row>
    <row r="148" spans="81:87" ht="12.6" hidden="1" customHeight="1" x14ac:dyDescent="0.25">
      <c r="CC148" s="129">
        <f t="shared" si="91"/>
        <v>0</v>
      </c>
      <c r="CD148" s="130">
        <f t="shared" si="92"/>
        <v>1</v>
      </c>
      <c r="CE148" s="130">
        <f t="shared" si="90"/>
        <v>0</v>
      </c>
      <c r="CF148" s="131">
        <f t="shared" si="93"/>
        <v>0</v>
      </c>
      <c r="CG148" s="130" t="str">
        <f t="shared" si="94"/>
        <v/>
      </c>
      <c r="CH148" s="130" t="str">
        <f t="shared" si="95"/>
        <v/>
      </c>
      <c r="CI148" s="130">
        <f t="shared" si="96"/>
        <v>0</v>
      </c>
    </row>
    <row r="149" spans="81:87" ht="12.6" hidden="1" customHeight="1" x14ac:dyDescent="0.25">
      <c r="CC149" s="129">
        <f t="shared" si="91"/>
        <v>0</v>
      </c>
      <c r="CD149" s="130">
        <f t="shared" si="92"/>
        <v>1</v>
      </c>
      <c r="CE149" s="130">
        <f t="shared" si="90"/>
        <v>0</v>
      </c>
      <c r="CF149" s="131">
        <f t="shared" si="93"/>
        <v>0</v>
      </c>
      <c r="CG149" s="130" t="str">
        <f t="shared" si="94"/>
        <v/>
      </c>
      <c r="CH149" s="130" t="str">
        <f t="shared" si="95"/>
        <v/>
      </c>
      <c r="CI149" s="130">
        <f t="shared" si="96"/>
        <v>0</v>
      </c>
    </row>
    <row r="150" spans="81:87" ht="12.6" hidden="1" customHeight="1" x14ac:dyDescent="0.25">
      <c r="CC150" s="129">
        <f t="shared" si="91"/>
        <v>0</v>
      </c>
      <c r="CD150" s="130">
        <f t="shared" si="92"/>
        <v>1</v>
      </c>
      <c r="CE150" s="130">
        <f t="shared" si="90"/>
        <v>0</v>
      </c>
      <c r="CF150" s="131">
        <f t="shared" si="93"/>
        <v>0</v>
      </c>
      <c r="CG150" s="130" t="str">
        <f t="shared" si="94"/>
        <v/>
      </c>
      <c r="CH150" s="130" t="str">
        <f t="shared" si="95"/>
        <v/>
      </c>
      <c r="CI150" s="130">
        <f t="shared" si="96"/>
        <v>0</v>
      </c>
    </row>
    <row r="151" spans="81:87" ht="12.6" hidden="1" customHeight="1" x14ac:dyDescent="0.25">
      <c r="CC151" s="129">
        <f t="shared" si="91"/>
        <v>0</v>
      </c>
      <c r="CD151" s="130">
        <f t="shared" si="92"/>
        <v>1</v>
      </c>
      <c r="CE151" s="130">
        <f t="shared" si="90"/>
        <v>0</v>
      </c>
      <c r="CF151" s="131">
        <f t="shared" si="93"/>
        <v>0</v>
      </c>
      <c r="CG151" s="130" t="str">
        <f t="shared" si="94"/>
        <v/>
      </c>
      <c r="CH151" s="130" t="str">
        <f t="shared" si="95"/>
        <v/>
      </c>
      <c r="CI151" s="130">
        <f t="shared" si="96"/>
        <v>0</v>
      </c>
    </row>
    <row r="152" spans="81:87" ht="12.6" hidden="1" customHeight="1" x14ac:dyDescent="0.25">
      <c r="CC152" s="129">
        <f t="shared" si="91"/>
        <v>0</v>
      </c>
      <c r="CD152" s="130">
        <f t="shared" si="92"/>
        <v>1</v>
      </c>
      <c r="CE152" s="130">
        <f t="shared" si="90"/>
        <v>0</v>
      </c>
      <c r="CF152" s="131">
        <f t="shared" si="93"/>
        <v>0</v>
      </c>
      <c r="CG152" s="130" t="str">
        <f t="shared" si="94"/>
        <v/>
      </c>
      <c r="CH152" s="130" t="str">
        <f t="shared" si="95"/>
        <v/>
      </c>
      <c r="CI152" s="130">
        <f t="shared" si="96"/>
        <v>0</v>
      </c>
    </row>
    <row r="153" spans="81:87" ht="12.6" hidden="1" customHeight="1" x14ac:dyDescent="0.25">
      <c r="CC153" s="129">
        <f t="shared" si="91"/>
        <v>0</v>
      </c>
      <c r="CD153" s="130">
        <f t="shared" si="92"/>
        <v>1</v>
      </c>
      <c r="CE153" s="130">
        <f t="shared" si="90"/>
        <v>0</v>
      </c>
      <c r="CF153" s="131">
        <f t="shared" si="93"/>
        <v>0</v>
      </c>
      <c r="CG153" s="130" t="str">
        <f t="shared" si="94"/>
        <v/>
      </c>
      <c r="CH153" s="130" t="str">
        <f t="shared" si="95"/>
        <v/>
      </c>
      <c r="CI153" s="130">
        <f t="shared" si="96"/>
        <v>0</v>
      </c>
    </row>
    <row r="154" spans="81:87" ht="12.6" hidden="1" customHeight="1" x14ac:dyDescent="0.25">
      <c r="CC154" s="129">
        <f t="shared" si="91"/>
        <v>0</v>
      </c>
      <c r="CD154" s="130">
        <f t="shared" si="92"/>
        <v>1</v>
      </c>
      <c r="CE154" s="130">
        <f t="shared" si="90"/>
        <v>0</v>
      </c>
      <c r="CF154" s="131">
        <f t="shared" si="93"/>
        <v>0</v>
      </c>
      <c r="CG154" s="130" t="str">
        <f t="shared" si="94"/>
        <v/>
      </c>
      <c r="CH154" s="130" t="str">
        <f t="shared" si="95"/>
        <v/>
      </c>
      <c r="CI154" s="130">
        <f t="shared" si="96"/>
        <v>0</v>
      </c>
    </row>
    <row r="155" spans="81:87" ht="12.6" hidden="1" customHeight="1" x14ac:dyDescent="0.25">
      <c r="CC155" s="129">
        <f t="shared" si="91"/>
        <v>0</v>
      </c>
      <c r="CD155" s="130">
        <f t="shared" si="92"/>
        <v>1</v>
      </c>
      <c r="CE155" s="130">
        <f t="shared" si="90"/>
        <v>0</v>
      </c>
      <c r="CF155" s="131">
        <f t="shared" si="93"/>
        <v>0</v>
      </c>
      <c r="CG155" s="130" t="str">
        <f t="shared" si="94"/>
        <v/>
      </c>
      <c r="CH155" s="130" t="str">
        <f t="shared" si="95"/>
        <v/>
      </c>
      <c r="CI155" s="130">
        <f t="shared" si="96"/>
        <v>0</v>
      </c>
    </row>
    <row r="156" spans="81:87" ht="12.6" hidden="1" customHeight="1" x14ac:dyDescent="0.25">
      <c r="CC156" s="129">
        <f t="shared" si="91"/>
        <v>0</v>
      </c>
      <c r="CD156" s="130">
        <f t="shared" si="92"/>
        <v>1</v>
      </c>
      <c r="CE156" s="130">
        <f t="shared" si="90"/>
        <v>0</v>
      </c>
      <c r="CF156" s="131">
        <f t="shared" si="93"/>
        <v>0</v>
      </c>
      <c r="CG156" s="130" t="str">
        <f t="shared" si="94"/>
        <v/>
      </c>
      <c r="CH156" s="130" t="str">
        <f t="shared" si="95"/>
        <v/>
      </c>
      <c r="CI156" s="130">
        <f t="shared" si="96"/>
        <v>0</v>
      </c>
    </row>
    <row r="157" spans="81:87" ht="12.6" hidden="1" customHeight="1" x14ac:dyDescent="0.25">
      <c r="CC157" s="129">
        <f t="shared" si="91"/>
        <v>0</v>
      </c>
      <c r="CD157" s="130">
        <f t="shared" si="92"/>
        <v>1</v>
      </c>
      <c r="CE157" s="130">
        <f t="shared" si="90"/>
        <v>0</v>
      </c>
      <c r="CF157" s="131">
        <f t="shared" si="93"/>
        <v>0</v>
      </c>
      <c r="CG157" s="130" t="str">
        <f t="shared" si="94"/>
        <v/>
      </c>
      <c r="CH157" s="130" t="str">
        <f t="shared" si="95"/>
        <v/>
      </c>
      <c r="CI157" s="130">
        <f t="shared" si="96"/>
        <v>0</v>
      </c>
    </row>
    <row r="158" spans="81:87" ht="12.6" hidden="1" customHeight="1" x14ac:dyDescent="0.25">
      <c r="CC158" s="129">
        <f t="shared" si="91"/>
        <v>0</v>
      </c>
      <c r="CD158" s="130">
        <f t="shared" si="92"/>
        <v>1</v>
      </c>
      <c r="CE158" s="130">
        <f t="shared" si="90"/>
        <v>0</v>
      </c>
      <c r="CF158" s="131">
        <f t="shared" si="93"/>
        <v>0</v>
      </c>
      <c r="CG158" s="130" t="str">
        <f t="shared" si="94"/>
        <v/>
      </c>
      <c r="CH158" s="130" t="str">
        <f t="shared" si="95"/>
        <v/>
      </c>
      <c r="CI158" s="130">
        <f t="shared" si="96"/>
        <v>0</v>
      </c>
    </row>
    <row r="159" spans="81:87" ht="12.6" hidden="1" customHeight="1" x14ac:dyDescent="0.25">
      <c r="CC159" s="129">
        <f t="shared" si="91"/>
        <v>0</v>
      </c>
      <c r="CD159" s="130">
        <f t="shared" si="92"/>
        <v>1</v>
      </c>
      <c r="CE159" s="130">
        <f t="shared" si="90"/>
        <v>0</v>
      </c>
      <c r="CF159" s="131">
        <f t="shared" si="93"/>
        <v>0</v>
      </c>
      <c r="CG159" s="130" t="str">
        <f t="shared" si="94"/>
        <v/>
      </c>
      <c r="CH159" s="130" t="str">
        <f t="shared" si="95"/>
        <v/>
      </c>
      <c r="CI159" s="130">
        <f t="shared" si="96"/>
        <v>0</v>
      </c>
    </row>
    <row r="160" spans="81:87" ht="12.6" hidden="1" customHeight="1" x14ac:dyDescent="0.25">
      <c r="CC160" s="129">
        <f t="shared" si="91"/>
        <v>0</v>
      </c>
      <c r="CD160" s="130">
        <f t="shared" si="92"/>
        <v>1</v>
      </c>
      <c r="CE160" s="130">
        <f t="shared" si="90"/>
        <v>0</v>
      </c>
      <c r="CF160" s="131">
        <f t="shared" si="93"/>
        <v>0</v>
      </c>
      <c r="CG160" s="130" t="str">
        <f t="shared" si="94"/>
        <v/>
      </c>
      <c r="CH160" s="130" t="str">
        <f t="shared" si="95"/>
        <v/>
      </c>
      <c r="CI160" s="130">
        <f t="shared" si="96"/>
        <v>0</v>
      </c>
    </row>
    <row r="161" spans="81:87" ht="12.6" hidden="1" customHeight="1" x14ac:dyDescent="0.25">
      <c r="CC161" s="129">
        <f t="shared" si="91"/>
        <v>0</v>
      </c>
      <c r="CD161" s="130">
        <f t="shared" si="92"/>
        <v>1</v>
      </c>
      <c r="CE161" s="130">
        <f t="shared" si="90"/>
        <v>0</v>
      </c>
      <c r="CF161" s="131">
        <f t="shared" si="93"/>
        <v>0</v>
      </c>
      <c r="CG161" s="130" t="str">
        <f t="shared" si="94"/>
        <v/>
      </c>
      <c r="CH161" s="130" t="str">
        <f t="shared" si="95"/>
        <v/>
      </c>
      <c r="CI161" s="130">
        <f t="shared" si="96"/>
        <v>0</v>
      </c>
    </row>
    <row r="162" spans="81:87" ht="12.6" hidden="1" customHeight="1" x14ac:dyDescent="0.25">
      <c r="CC162" s="129">
        <f t="shared" si="91"/>
        <v>0</v>
      </c>
      <c r="CD162" s="130">
        <f t="shared" si="92"/>
        <v>1</v>
      </c>
      <c r="CE162" s="130">
        <f t="shared" si="90"/>
        <v>0</v>
      </c>
      <c r="CF162" s="131">
        <f t="shared" si="93"/>
        <v>0</v>
      </c>
      <c r="CG162" s="130" t="str">
        <f t="shared" si="94"/>
        <v/>
      </c>
      <c r="CH162" s="130" t="str">
        <f t="shared" si="95"/>
        <v/>
      </c>
      <c r="CI162" s="130">
        <f t="shared" si="96"/>
        <v>0</v>
      </c>
    </row>
    <row r="163" spans="81:87" ht="12.6" hidden="1" customHeight="1" x14ac:dyDescent="0.25">
      <c r="CC163" s="129">
        <f t="shared" si="91"/>
        <v>0</v>
      </c>
      <c r="CD163" s="130">
        <f t="shared" si="92"/>
        <v>1</v>
      </c>
      <c r="CE163" s="130">
        <f t="shared" si="90"/>
        <v>0</v>
      </c>
      <c r="CF163" s="131">
        <f t="shared" si="93"/>
        <v>0</v>
      </c>
      <c r="CG163" s="130" t="str">
        <f t="shared" si="94"/>
        <v/>
      </c>
      <c r="CH163" s="130" t="str">
        <f t="shared" si="95"/>
        <v/>
      </c>
      <c r="CI163" s="130">
        <f t="shared" si="96"/>
        <v>0</v>
      </c>
    </row>
    <row r="164" spans="81:87" ht="12.6" hidden="1" customHeight="1" x14ac:dyDescent="0.25">
      <c r="CC164" s="129">
        <f t="shared" si="91"/>
        <v>0</v>
      </c>
      <c r="CD164" s="130">
        <f t="shared" si="92"/>
        <v>1</v>
      </c>
      <c r="CE164" s="130">
        <f t="shared" si="90"/>
        <v>0</v>
      </c>
      <c r="CF164" s="131">
        <f t="shared" si="93"/>
        <v>0</v>
      </c>
      <c r="CG164" s="130" t="str">
        <f t="shared" si="94"/>
        <v/>
      </c>
      <c r="CH164" s="130" t="str">
        <f t="shared" si="95"/>
        <v/>
      </c>
      <c r="CI164" s="130">
        <f t="shared" si="96"/>
        <v>0</v>
      </c>
    </row>
    <row r="165" spans="81:87" ht="12.6" hidden="1" customHeight="1" x14ac:dyDescent="0.25">
      <c r="CC165" s="129">
        <f t="shared" si="91"/>
        <v>0</v>
      </c>
      <c r="CD165" s="130">
        <f t="shared" si="92"/>
        <v>1</v>
      </c>
      <c r="CE165" s="130">
        <f t="shared" si="90"/>
        <v>0</v>
      </c>
      <c r="CF165" s="131">
        <f t="shared" si="93"/>
        <v>0</v>
      </c>
      <c r="CG165" s="130" t="str">
        <f t="shared" si="94"/>
        <v/>
      </c>
      <c r="CH165" s="130" t="str">
        <f t="shared" si="95"/>
        <v/>
      </c>
      <c r="CI165" s="130">
        <f t="shared" si="96"/>
        <v>0</v>
      </c>
    </row>
    <row r="166" spans="81:87" ht="12.6" hidden="1" customHeight="1" x14ac:dyDescent="0.25">
      <c r="CC166" s="129">
        <f t="shared" si="91"/>
        <v>0</v>
      </c>
      <c r="CD166" s="130">
        <f t="shared" si="92"/>
        <v>1</v>
      </c>
      <c r="CE166" s="130">
        <f t="shared" si="90"/>
        <v>0</v>
      </c>
      <c r="CF166" s="131">
        <f t="shared" si="93"/>
        <v>0</v>
      </c>
      <c r="CG166" s="130" t="str">
        <f t="shared" si="94"/>
        <v/>
      </c>
      <c r="CH166" s="130" t="str">
        <f t="shared" si="95"/>
        <v/>
      </c>
      <c r="CI166" s="130">
        <f t="shared" si="96"/>
        <v>0</v>
      </c>
    </row>
    <row r="167" spans="81:87" ht="12.6" hidden="1" customHeight="1" x14ac:dyDescent="0.25">
      <c r="CC167" s="129">
        <f t="shared" si="91"/>
        <v>0</v>
      </c>
      <c r="CD167" s="130">
        <f t="shared" si="92"/>
        <v>1</v>
      </c>
      <c r="CE167" s="130">
        <f t="shared" si="90"/>
        <v>0</v>
      </c>
      <c r="CF167" s="131">
        <f t="shared" si="93"/>
        <v>0</v>
      </c>
      <c r="CG167" s="130" t="str">
        <f t="shared" si="94"/>
        <v/>
      </c>
      <c r="CH167" s="130" t="str">
        <f t="shared" si="95"/>
        <v/>
      </c>
      <c r="CI167" s="130">
        <f t="shared" si="96"/>
        <v>0</v>
      </c>
    </row>
    <row r="168" spans="81:87" ht="12.6" hidden="1" customHeight="1" x14ac:dyDescent="0.25">
      <c r="CC168" s="129">
        <f t="shared" si="91"/>
        <v>0</v>
      </c>
      <c r="CD168" s="130">
        <f t="shared" si="92"/>
        <v>1</v>
      </c>
      <c r="CE168" s="130">
        <f t="shared" si="90"/>
        <v>0</v>
      </c>
      <c r="CF168" s="131">
        <f t="shared" si="93"/>
        <v>0</v>
      </c>
      <c r="CG168" s="130" t="str">
        <f t="shared" si="94"/>
        <v/>
      </c>
      <c r="CH168" s="130" t="str">
        <f t="shared" si="95"/>
        <v/>
      </c>
      <c r="CI168" s="130">
        <f t="shared" si="96"/>
        <v>0</v>
      </c>
    </row>
    <row r="169" spans="81:87" ht="12.6" hidden="1" customHeight="1" x14ac:dyDescent="0.25">
      <c r="CC169" s="129">
        <f t="shared" si="91"/>
        <v>0</v>
      </c>
      <c r="CD169" s="130">
        <f t="shared" si="92"/>
        <v>1</v>
      </c>
      <c r="CE169" s="130">
        <f t="shared" si="90"/>
        <v>0</v>
      </c>
      <c r="CF169" s="131">
        <f t="shared" si="93"/>
        <v>0</v>
      </c>
      <c r="CG169" s="130" t="str">
        <f t="shared" si="94"/>
        <v/>
      </c>
      <c r="CH169" s="130" t="str">
        <f t="shared" si="95"/>
        <v/>
      </c>
      <c r="CI169" s="130">
        <f t="shared" si="96"/>
        <v>0</v>
      </c>
    </row>
    <row r="170" spans="81:87" ht="12.6" hidden="1" customHeight="1" x14ac:dyDescent="0.25">
      <c r="CC170" s="129">
        <f t="shared" si="91"/>
        <v>0</v>
      </c>
      <c r="CD170" s="130">
        <f t="shared" si="92"/>
        <v>1</v>
      </c>
      <c r="CE170" s="130">
        <f t="shared" si="90"/>
        <v>0</v>
      </c>
      <c r="CF170" s="131">
        <f t="shared" si="93"/>
        <v>0</v>
      </c>
      <c r="CG170" s="130" t="str">
        <f t="shared" si="94"/>
        <v/>
      </c>
      <c r="CH170" s="130" t="str">
        <f t="shared" si="95"/>
        <v/>
      </c>
      <c r="CI170" s="130">
        <f t="shared" si="96"/>
        <v>0</v>
      </c>
    </row>
    <row r="171" spans="81:87" ht="12.6" hidden="1" customHeight="1" x14ac:dyDescent="0.25">
      <c r="CC171" s="129">
        <f t="shared" si="91"/>
        <v>0</v>
      </c>
      <c r="CD171" s="130">
        <f t="shared" si="92"/>
        <v>1</v>
      </c>
      <c r="CE171" s="130">
        <f t="shared" si="90"/>
        <v>0</v>
      </c>
      <c r="CF171" s="131">
        <f t="shared" si="93"/>
        <v>0</v>
      </c>
      <c r="CG171" s="130" t="str">
        <f t="shared" si="94"/>
        <v/>
      </c>
      <c r="CH171" s="130" t="str">
        <f t="shared" si="95"/>
        <v/>
      </c>
      <c r="CI171" s="130">
        <f t="shared" si="96"/>
        <v>0</v>
      </c>
    </row>
    <row r="172" spans="81:87" ht="12.6" hidden="1" customHeight="1" x14ac:dyDescent="0.25">
      <c r="CC172" s="129">
        <f t="shared" si="91"/>
        <v>0</v>
      </c>
      <c r="CD172" s="130">
        <f t="shared" si="92"/>
        <v>1</v>
      </c>
      <c r="CE172" s="130">
        <f t="shared" si="90"/>
        <v>0</v>
      </c>
      <c r="CF172" s="131">
        <f t="shared" si="93"/>
        <v>0</v>
      </c>
      <c r="CG172" s="130" t="str">
        <f t="shared" si="94"/>
        <v/>
      </c>
      <c r="CH172" s="130" t="str">
        <f t="shared" si="95"/>
        <v/>
      </c>
      <c r="CI172" s="130">
        <f t="shared" si="96"/>
        <v>0</v>
      </c>
    </row>
    <row r="173" spans="81:87" ht="12.6" hidden="1" customHeight="1" x14ac:dyDescent="0.25">
      <c r="CC173" s="129">
        <f t="shared" si="91"/>
        <v>0</v>
      </c>
      <c r="CD173" s="130">
        <f t="shared" si="92"/>
        <v>1</v>
      </c>
      <c r="CE173" s="130">
        <f t="shared" si="90"/>
        <v>0</v>
      </c>
      <c r="CF173" s="131">
        <f t="shared" si="93"/>
        <v>0</v>
      </c>
      <c r="CG173" s="130" t="str">
        <f t="shared" si="94"/>
        <v/>
      </c>
      <c r="CH173" s="130" t="str">
        <f t="shared" si="95"/>
        <v/>
      </c>
      <c r="CI173" s="130">
        <f t="shared" si="96"/>
        <v>0</v>
      </c>
    </row>
    <row r="174" spans="81:87" ht="12.6" hidden="1" customHeight="1" x14ac:dyDescent="0.25">
      <c r="CC174" s="129">
        <f t="shared" si="91"/>
        <v>0</v>
      </c>
      <c r="CD174" s="130">
        <f t="shared" si="92"/>
        <v>1</v>
      </c>
      <c r="CE174" s="130">
        <f t="shared" si="90"/>
        <v>0</v>
      </c>
      <c r="CF174" s="131">
        <f t="shared" si="93"/>
        <v>0</v>
      </c>
      <c r="CG174" s="130" t="str">
        <f t="shared" si="94"/>
        <v/>
      </c>
      <c r="CH174" s="130" t="str">
        <f t="shared" si="95"/>
        <v/>
      </c>
      <c r="CI174" s="130">
        <f t="shared" si="96"/>
        <v>0</v>
      </c>
    </row>
    <row r="175" spans="81:87" ht="12.6" hidden="1" customHeight="1" x14ac:dyDescent="0.25">
      <c r="CC175" s="129">
        <f t="shared" si="91"/>
        <v>0</v>
      </c>
      <c r="CD175" s="130">
        <f t="shared" si="92"/>
        <v>1</v>
      </c>
      <c r="CE175" s="130">
        <f t="shared" si="90"/>
        <v>0</v>
      </c>
      <c r="CF175" s="131">
        <f t="shared" si="93"/>
        <v>0</v>
      </c>
      <c r="CG175" s="130" t="str">
        <f t="shared" si="94"/>
        <v/>
      </c>
      <c r="CH175" s="130" t="str">
        <f t="shared" si="95"/>
        <v/>
      </c>
      <c r="CI175" s="130">
        <f t="shared" si="96"/>
        <v>0</v>
      </c>
    </row>
    <row r="176" spans="81:87" ht="12.6" hidden="1" customHeight="1" x14ac:dyDescent="0.25">
      <c r="CC176" s="129">
        <f t="shared" si="91"/>
        <v>0</v>
      </c>
      <c r="CD176" s="130">
        <f t="shared" si="92"/>
        <v>1</v>
      </c>
      <c r="CE176" s="130">
        <f t="shared" si="90"/>
        <v>0</v>
      </c>
      <c r="CF176" s="131">
        <f t="shared" si="93"/>
        <v>0</v>
      </c>
      <c r="CG176" s="130" t="str">
        <f t="shared" si="94"/>
        <v/>
      </c>
      <c r="CH176" s="130" t="str">
        <f t="shared" si="95"/>
        <v/>
      </c>
      <c r="CI176" s="130">
        <f t="shared" si="96"/>
        <v>0</v>
      </c>
    </row>
    <row r="177" spans="81:87" ht="12.6" hidden="1" customHeight="1" x14ac:dyDescent="0.25">
      <c r="CC177" s="129">
        <f t="shared" si="91"/>
        <v>0</v>
      </c>
      <c r="CD177" s="130">
        <f t="shared" si="92"/>
        <v>1</v>
      </c>
      <c r="CE177" s="130">
        <f t="shared" si="90"/>
        <v>0</v>
      </c>
      <c r="CF177" s="131">
        <f t="shared" si="93"/>
        <v>0</v>
      </c>
      <c r="CG177" s="130" t="str">
        <f t="shared" si="94"/>
        <v/>
      </c>
      <c r="CH177" s="130" t="str">
        <f t="shared" si="95"/>
        <v/>
      </c>
      <c r="CI177" s="130">
        <f t="shared" si="96"/>
        <v>0</v>
      </c>
    </row>
    <row r="178" spans="81:87" ht="12.6" hidden="1" customHeight="1" x14ac:dyDescent="0.25">
      <c r="CC178" s="129">
        <f t="shared" si="91"/>
        <v>0</v>
      </c>
      <c r="CD178" s="130">
        <f t="shared" si="92"/>
        <v>1</v>
      </c>
      <c r="CE178" s="130">
        <f t="shared" si="90"/>
        <v>0</v>
      </c>
      <c r="CF178" s="131">
        <f t="shared" si="93"/>
        <v>0</v>
      </c>
      <c r="CG178" s="130" t="str">
        <f t="shared" si="94"/>
        <v/>
      </c>
      <c r="CH178" s="130" t="str">
        <f t="shared" si="95"/>
        <v/>
      </c>
      <c r="CI178" s="130">
        <f t="shared" si="96"/>
        <v>0</v>
      </c>
    </row>
    <row r="179" spans="81:87" ht="12.6" hidden="1" customHeight="1" x14ac:dyDescent="0.25">
      <c r="CC179" s="129">
        <f t="shared" si="91"/>
        <v>0</v>
      </c>
      <c r="CD179" s="130">
        <f t="shared" si="92"/>
        <v>1</v>
      </c>
      <c r="CE179" s="130">
        <f t="shared" si="90"/>
        <v>0</v>
      </c>
      <c r="CF179" s="131">
        <f t="shared" si="93"/>
        <v>0</v>
      </c>
      <c r="CG179" s="130" t="str">
        <f t="shared" si="94"/>
        <v/>
      </c>
      <c r="CH179" s="130" t="str">
        <f t="shared" si="95"/>
        <v/>
      </c>
      <c r="CI179" s="130">
        <f t="shared" si="96"/>
        <v>0</v>
      </c>
    </row>
    <row r="180" spans="81:87" ht="12.6" hidden="1" customHeight="1" x14ac:dyDescent="0.25">
      <c r="CC180" s="129">
        <f t="shared" si="91"/>
        <v>0</v>
      </c>
      <c r="CD180" s="130">
        <f t="shared" si="92"/>
        <v>1</v>
      </c>
      <c r="CE180" s="130">
        <f t="shared" si="90"/>
        <v>0</v>
      </c>
      <c r="CF180" s="131">
        <f t="shared" si="93"/>
        <v>0</v>
      </c>
      <c r="CG180" s="130" t="str">
        <f t="shared" si="94"/>
        <v/>
      </c>
      <c r="CH180" s="130" t="str">
        <f t="shared" si="95"/>
        <v/>
      </c>
      <c r="CI180" s="130">
        <f t="shared" si="96"/>
        <v>0</v>
      </c>
    </row>
    <row r="181" spans="81:87" ht="12.6" hidden="1" customHeight="1" x14ac:dyDescent="0.25">
      <c r="CC181" s="129">
        <f t="shared" si="91"/>
        <v>0</v>
      </c>
      <c r="CD181" s="130">
        <f t="shared" si="92"/>
        <v>1</v>
      </c>
      <c r="CE181" s="130">
        <f t="shared" si="90"/>
        <v>0</v>
      </c>
      <c r="CF181" s="131">
        <f t="shared" si="93"/>
        <v>0</v>
      </c>
      <c r="CG181" s="130" t="str">
        <f t="shared" si="94"/>
        <v/>
      </c>
      <c r="CH181" s="130" t="str">
        <f t="shared" si="95"/>
        <v/>
      </c>
      <c r="CI181" s="130">
        <f t="shared" si="96"/>
        <v>0</v>
      </c>
    </row>
    <row r="182" spans="81:87" ht="12.6" hidden="1" customHeight="1" x14ac:dyDescent="0.25">
      <c r="CC182" s="129">
        <f t="shared" si="91"/>
        <v>0</v>
      </c>
      <c r="CD182" s="130">
        <f t="shared" si="92"/>
        <v>1</v>
      </c>
      <c r="CE182" s="130">
        <f t="shared" si="90"/>
        <v>0</v>
      </c>
      <c r="CF182" s="131">
        <f t="shared" si="93"/>
        <v>0</v>
      </c>
      <c r="CG182" s="130" t="str">
        <f t="shared" si="94"/>
        <v/>
      </c>
      <c r="CH182" s="130" t="str">
        <f t="shared" si="95"/>
        <v/>
      </c>
      <c r="CI182" s="130">
        <f t="shared" si="96"/>
        <v>0</v>
      </c>
    </row>
    <row r="183" spans="81:87" ht="12.6" hidden="1" customHeight="1" x14ac:dyDescent="0.25">
      <c r="CC183" s="129">
        <f t="shared" si="91"/>
        <v>0</v>
      </c>
      <c r="CD183" s="130">
        <f t="shared" si="92"/>
        <v>1</v>
      </c>
      <c r="CE183" s="130">
        <f t="shared" si="90"/>
        <v>0</v>
      </c>
      <c r="CF183" s="131">
        <f t="shared" si="93"/>
        <v>0</v>
      </c>
      <c r="CG183" s="130" t="str">
        <f t="shared" si="94"/>
        <v/>
      </c>
      <c r="CH183" s="130" t="str">
        <f t="shared" si="95"/>
        <v/>
      </c>
      <c r="CI183" s="130">
        <f t="shared" si="96"/>
        <v>0</v>
      </c>
    </row>
    <row r="184" spans="81:87" ht="12.6" hidden="1" customHeight="1" x14ac:dyDescent="0.25">
      <c r="CC184" s="129">
        <f t="shared" si="91"/>
        <v>0</v>
      </c>
      <c r="CD184" s="130">
        <f t="shared" si="92"/>
        <v>1</v>
      </c>
      <c r="CE184" s="130">
        <f t="shared" si="90"/>
        <v>0</v>
      </c>
      <c r="CF184" s="131">
        <f t="shared" si="93"/>
        <v>0</v>
      </c>
      <c r="CG184" s="130" t="str">
        <f t="shared" si="94"/>
        <v/>
      </c>
      <c r="CH184" s="130" t="str">
        <f t="shared" si="95"/>
        <v/>
      </c>
      <c r="CI184" s="130">
        <f t="shared" si="96"/>
        <v>0</v>
      </c>
    </row>
    <row r="185" spans="81:87" ht="12.6" hidden="1" customHeight="1" x14ac:dyDescent="0.25">
      <c r="CC185" s="129">
        <f t="shared" si="91"/>
        <v>0</v>
      </c>
      <c r="CD185" s="130">
        <f t="shared" si="92"/>
        <v>1</v>
      </c>
      <c r="CE185" s="130">
        <f t="shared" si="90"/>
        <v>0</v>
      </c>
      <c r="CF185" s="131">
        <f t="shared" si="93"/>
        <v>0</v>
      </c>
      <c r="CG185" s="130" t="str">
        <f t="shared" si="94"/>
        <v/>
      </c>
      <c r="CH185" s="130" t="str">
        <f t="shared" si="95"/>
        <v/>
      </c>
      <c r="CI185" s="130">
        <f t="shared" si="96"/>
        <v>0</v>
      </c>
    </row>
    <row r="186" spans="81:87" ht="12.6" hidden="1" customHeight="1" x14ac:dyDescent="0.25">
      <c r="CC186" s="129">
        <f t="shared" si="91"/>
        <v>0</v>
      </c>
      <c r="CD186" s="130">
        <f t="shared" si="92"/>
        <v>1</v>
      </c>
      <c r="CE186" s="130">
        <f t="shared" si="90"/>
        <v>0</v>
      </c>
      <c r="CF186" s="131">
        <f t="shared" si="93"/>
        <v>0</v>
      </c>
      <c r="CG186" s="130" t="str">
        <f t="shared" si="94"/>
        <v/>
      </c>
      <c r="CH186" s="130" t="str">
        <f t="shared" si="95"/>
        <v/>
      </c>
      <c r="CI186" s="130">
        <f t="shared" si="96"/>
        <v>0</v>
      </c>
    </row>
    <row r="187" spans="81:87" ht="12.6" hidden="1" customHeight="1" x14ac:dyDescent="0.25">
      <c r="CC187" s="129">
        <f t="shared" si="91"/>
        <v>0</v>
      </c>
      <c r="CD187" s="130">
        <f t="shared" si="92"/>
        <v>1</v>
      </c>
      <c r="CE187" s="130">
        <f t="shared" si="90"/>
        <v>0</v>
      </c>
      <c r="CF187" s="131">
        <f t="shared" si="93"/>
        <v>0</v>
      </c>
      <c r="CG187" s="130" t="str">
        <f t="shared" si="94"/>
        <v/>
      </c>
      <c r="CH187" s="130" t="str">
        <f t="shared" si="95"/>
        <v/>
      </c>
      <c r="CI187" s="130">
        <f t="shared" si="96"/>
        <v>0</v>
      </c>
    </row>
    <row r="188" spans="81:87" ht="12.6" hidden="1" customHeight="1" x14ac:dyDescent="0.25">
      <c r="CC188" s="129">
        <f t="shared" si="91"/>
        <v>0</v>
      </c>
      <c r="CD188" s="130">
        <f t="shared" si="92"/>
        <v>1</v>
      </c>
      <c r="CE188" s="130">
        <f t="shared" si="90"/>
        <v>0</v>
      </c>
      <c r="CF188" s="131">
        <f t="shared" si="93"/>
        <v>0</v>
      </c>
      <c r="CG188" s="130" t="str">
        <f t="shared" si="94"/>
        <v/>
      </c>
      <c r="CH188" s="130" t="str">
        <f t="shared" si="95"/>
        <v/>
      </c>
      <c r="CI188" s="130">
        <f t="shared" si="96"/>
        <v>0</v>
      </c>
    </row>
    <row r="189" spans="81:87" ht="12.6" hidden="1" customHeight="1" x14ac:dyDescent="0.25">
      <c r="CC189" s="129">
        <f t="shared" si="91"/>
        <v>0</v>
      </c>
      <c r="CD189" s="130">
        <f t="shared" si="92"/>
        <v>1</v>
      </c>
      <c r="CE189" s="130">
        <f t="shared" si="90"/>
        <v>0</v>
      </c>
      <c r="CF189" s="131">
        <f t="shared" si="93"/>
        <v>0</v>
      </c>
      <c r="CG189" s="130" t="str">
        <f t="shared" si="94"/>
        <v/>
      </c>
      <c r="CH189" s="130" t="str">
        <f t="shared" si="95"/>
        <v/>
      </c>
      <c r="CI189" s="130">
        <f t="shared" si="96"/>
        <v>0</v>
      </c>
    </row>
    <row r="190" spans="81:87" ht="12.6" hidden="1" customHeight="1" x14ac:dyDescent="0.25">
      <c r="CC190" s="129">
        <f t="shared" si="91"/>
        <v>0</v>
      </c>
      <c r="CD190" s="130">
        <f t="shared" si="92"/>
        <v>1</v>
      </c>
      <c r="CE190" s="130">
        <f t="shared" si="90"/>
        <v>0</v>
      </c>
      <c r="CF190" s="131">
        <f t="shared" si="93"/>
        <v>0</v>
      </c>
      <c r="CG190" s="130" t="str">
        <f t="shared" si="94"/>
        <v/>
      </c>
      <c r="CH190" s="130" t="str">
        <f t="shared" si="95"/>
        <v/>
      </c>
      <c r="CI190" s="130">
        <f t="shared" si="96"/>
        <v>0</v>
      </c>
    </row>
    <row r="191" spans="81:87" ht="12.6" hidden="1" customHeight="1" x14ac:dyDescent="0.25">
      <c r="CC191" s="129">
        <f t="shared" si="91"/>
        <v>0</v>
      </c>
      <c r="CD191" s="130">
        <f t="shared" si="92"/>
        <v>1</v>
      </c>
      <c r="CE191" s="130">
        <f t="shared" si="90"/>
        <v>0</v>
      </c>
      <c r="CF191" s="131">
        <f t="shared" si="93"/>
        <v>0</v>
      </c>
      <c r="CG191" s="130" t="str">
        <f t="shared" si="94"/>
        <v/>
      </c>
      <c r="CH191" s="130" t="str">
        <f t="shared" si="95"/>
        <v/>
      </c>
      <c r="CI191" s="130">
        <f t="shared" si="96"/>
        <v>0</v>
      </c>
    </row>
    <row r="192" spans="81:87" ht="12.6" hidden="1" customHeight="1" x14ac:dyDescent="0.25">
      <c r="CC192" s="129">
        <f t="shared" si="91"/>
        <v>0</v>
      </c>
      <c r="CD192" s="130">
        <f t="shared" si="92"/>
        <v>1</v>
      </c>
      <c r="CE192" s="130">
        <f t="shared" si="90"/>
        <v>0</v>
      </c>
      <c r="CF192" s="131">
        <f t="shared" si="93"/>
        <v>0</v>
      </c>
      <c r="CG192" s="130" t="str">
        <f t="shared" si="94"/>
        <v/>
      </c>
      <c r="CH192" s="130" t="str">
        <f t="shared" si="95"/>
        <v/>
      </c>
      <c r="CI192" s="130">
        <f t="shared" si="96"/>
        <v>0</v>
      </c>
    </row>
    <row r="193" spans="81:87" ht="12.6" hidden="1" customHeight="1" x14ac:dyDescent="0.25">
      <c r="CC193" s="129">
        <f t="shared" si="91"/>
        <v>0</v>
      </c>
      <c r="CD193" s="130">
        <f t="shared" si="92"/>
        <v>1</v>
      </c>
      <c r="CE193" s="130">
        <f t="shared" si="90"/>
        <v>0</v>
      </c>
      <c r="CF193" s="131">
        <f t="shared" si="93"/>
        <v>0</v>
      </c>
      <c r="CG193" s="130" t="str">
        <f t="shared" si="94"/>
        <v/>
      </c>
      <c r="CH193" s="130" t="str">
        <f t="shared" si="95"/>
        <v/>
      </c>
      <c r="CI193" s="130">
        <f t="shared" si="96"/>
        <v>0</v>
      </c>
    </row>
    <row r="194" spans="81:87" ht="12.6" hidden="1" customHeight="1" x14ac:dyDescent="0.25">
      <c r="CC194" s="129">
        <f t="shared" si="91"/>
        <v>0</v>
      </c>
      <c r="CD194" s="130">
        <f t="shared" si="92"/>
        <v>1</v>
      </c>
      <c r="CE194" s="130">
        <f t="shared" si="90"/>
        <v>0</v>
      </c>
      <c r="CF194" s="131">
        <f t="shared" si="93"/>
        <v>0</v>
      </c>
      <c r="CG194" s="130" t="str">
        <f t="shared" si="94"/>
        <v/>
      </c>
      <c r="CH194" s="130" t="str">
        <f t="shared" si="95"/>
        <v/>
      </c>
      <c r="CI194" s="130">
        <f t="shared" si="96"/>
        <v>0</v>
      </c>
    </row>
    <row r="195" spans="81:87" ht="12.6" hidden="1" customHeight="1" x14ac:dyDescent="0.25">
      <c r="CC195" s="129">
        <f t="shared" si="91"/>
        <v>0</v>
      </c>
      <c r="CD195" s="130">
        <f t="shared" si="92"/>
        <v>1</v>
      </c>
      <c r="CE195" s="130">
        <f t="shared" si="90"/>
        <v>0</v>
      </c>
      <c r="CF195" s="131">
        <f t="shared" si="93"/>
        <v>0</v>
      </c>
      <c r="CG195" s="130" t="str">
        <f t="shared" si="94"/>
        <v/>
      </c>
      <c r="CH195" s="130" t="str">
        <f t="shared" si="95"/>
        <v/>
      </c>
      <c r="CI195" s="130">
        <f t="shared" si="96"/>
        <v>0</v>
      </c>
    </row>
    <row r="196" spans="81:87" ht="12.6" hidden="1" customHeight="1" x14ac:dyDescent="0.25">
      <c r="CC196" s="129">
        <f t="shared" si="91"/>
        <v>0</v>
      </c>
      <c r="CD196" s="130">
        <f t="shared" si="92"/>
        <v>1</v>
      </c>
      <c r="CE196" s="130">
        <f t="shared" si="90"/>
        <v>0</v>
      </c>
      <c r="CF196" s="131">
        <f t="shared" si="93"/>
        <v>0</v>
      </c>
      <c r="CG196" s="130" t="str">
        <f t="shared" si="94"/>
        <v/>
      </c>
      <c r="CH196" s="130" t="str">
        <f t="shared" si="95"/>
        <v/>
      </c>
      <c r="CI196" s="130">
        <f t="shared" si="96"/>
        <v>0</v>
      </c>
    </row>
    <row r="197" spans="81:87" ht="12.6" hidden="1" customHeight="1" x14ac:dyDescent="0.25">
      <c r="CC197" s="129">
        <f t="shared" si="91"/>
        <v>0</v>
      </c>
      <c r="CD197" s="130">
        <f t="shared" si="92"/>
        <v>1</v>
      </c>
      <c r="CE197" s="130">
        <f t="shared" ref="CE197:CE260" si="97">IF(AND(AH197="Freiverlad",CC197&gt;10),ROUND(CC197-8,0),ROUND(CC197,0))</f>
        <v>0</v>
      </c>
      <c r="CF197" s="131">
        <f t="shared" si="93"/>
        <v>0</v>
      </c>
      <c r="CG197" s="130" t="str">
        <f t="shared" si="94"/>
        <v/>
      </c>
      <c r="CH197" s="130" t="str">
        <f t="shared" si="95"/>
        <v/>
      </c>
      <c r="CI197" s="130">
        <f t="shared" si="96"/>
        <v>0</v>
      </c>
    </row>
    <row r="198" spans="81:87" ht="12.6" hidden="1" customHeight="1" x14ac:dyDescent="0.25">
      <c r="CC198" s="129">
        <f t="shared" ref="CC198:CC261" si="98">_xlfn.CEILING.MATH((((AD198+AE198)-(1/1441))-(AB198+AC198)),1/24)*24</f>
        <v>0</v>
      </c>
      <c r="CD198" s="130">
        <f t="shared" ref="CD198:CD261" si="99">IF(AND(AH198="Freiverlad",CC198&lt;10.01),0,1)</f>
        <v>1</v>
      </c>
      <c r="CE198" s="130">
        <f t="shared" si="97"/>
        <v>0</v>
      </c>
      <c r="CF198" s="131">
        <f t="shared" ref="CF198:CF261" si="100">_xlfn.IFNA(VLOOKUP(PRODUCT(CD198:CE198),heures,2,0)*K198*CI198,0)</f>
        <v>0</v>
      </c>
      <c r="CG198" s="130" t="str">
        <f t="shared" ref="CG198:CG261" si="101">LEFT(AW198,1)</f>
        <v/>
      </c>
      <c r="CH198" s="130" t="str">
        <f t="shared" ref="CH198:CH261" si="102">RIGHT(AW198,2)</f>
        <v/>
      </c>
      <c r="CI198" s="130">
        <f t="shared" ref="CI198:CI261" si="103">IF(CG198="A",0.042,IF(CG198="B",IF(OR(CH198*1=11,CH198*1=65,CH198*1=85),0.028/2,0.028),IF(CG198="C",IF(OR(CH198*1=11,CH198*1=65,CH198*1=85),0.014/2,0.014),0)))</f>
        <v>0</v>
      </c>
    </row>
    <row r="199" spans="81:87" ht="12.6" hidden="1" customHeight="1" x14ac:dyDescent="0.25">
      <c r="CC199" s="129">
        <f t="shared" si="98"/>
        <v>0</v>
      </c>
      <c r="CD199" s="130">
        <f t="shared" si="99"/>
        <v>1</v>
      </c>
      <c r="CE199" s="130">
        <f t="shared" si="97"/>
        <v>0</v>
      </c>
      <c r="CF199" s="131">
        <f t="shared" si="100"/>
        <v>0</v>
      </c>
      <c r="CG199" s="130" t="str">
        <f t="shared" si="101"/>
        <v/>
      </c>
      <c r="CH199" s="130" t="str">
        <f t="shared" si="102"/>
        <v/>
      </c>
      <c r="CI199" s="130">
        <f t="shared" si="103"/>
        <v>0</v>
      </c>
    </row>
    <row r="200" spans="81:87" ht="12.6" hidden="1" customHeight="1" x14ac:dyDescent="0.25">
      <c r="CC200" s="129">
        <f t="shared" si="98"/>
        <v>0</v>
      </c>
      <c r="CD200" s="130">
        <f t="shared" si="99"/>
        <v>1</v>
      </c>
      <c r="CE200" s="130">
        <f t="shared" si="97"/>
        <v>0</v>
      </c>
      <c r="CF200" s="131">
        <f t="shared" si="100"/>
        <v>0</v>
      </c>
      <c r="CG200" s="130" t="str">
        <f t="shared" si="101"/>
        <v/>
      </c>
      <c r="CH200" s="130" t="str">
        <f t="shared" si="102"/>
        <v/>
      </c>
      <c r="CI200" s="130">
        <f t="shared" si="103"/>
        <v>0</v>
      </c>
    </row>
    <row r="201" spans="81:87" ht="12.6" hidden="1" customHeight="1" x14ac:dyDescent="0.25">
      <c r="CC201" s="129">
        <f t="shared" si="98"/>
        <v>0</v>
      </c>
      <c r="CD201" s="130">
        <f t="shared" si="99"/>
        <v>1</v>
      </c>
      <c r="CE201" s="130">
        <f t="shared" si="97"/>
        <v>0</v>
      </c>
      <c r="CF201" s="131">
        <f t="shared" si="100"/>
        <v>0</v>
      </c>
      <c r="CG201" s="130" t="str">
        <f t="shared" si="101"/>
        <v/>
      </c>
      <c r="CH201" s="130" t="str">
        <f t="shared" si="102"/>
        <v/>
      </c>
      <c r="CI201" s="130">
        <f t="shared" si="103"/>
        <v>0</v>
      </c>
    </row>
    <row r="202" spans="81:87" ht="12.6" hidden="1" customHeight="1" x14ac:dyDescent="0.25">
      <c r="CC202" s="129">
        <f t="shared" si="98"/>
        <v>0</v>
      </c>
      <c r="CD202" s="130">
        <f t="shared" si="99"/>
        <v>1</v>
      </c>
      <c r="CE202" s="130">
        <f t="shared" si="97"/>
        <v>0</v>
      </c>
      <c r="CF202" s="131">
        <f t="shared" si="100"/>
        <v>0</v>
      </c>
      <c r="CG202" s="130" t="str">
        <f t="shared" si="101"/>
        <v/>
      </c>
      <c r="CH202" s="130" t="str">
        <f t="shared" si="102"/>
        <v/>
      </c>
      <c r="CI202" s="130">
        <f t="shared" si="103"/>
        <v>0</v>
      </c>
    </row>
    <row r="203" spans="81:87" ht="12.6" hidden="1" customHeight="1" x14ac:dyDescent="0.25">
      <c r="CC203" s="129">
        <f t="shared" si="98"/>
        <v>0</v>
      </c>
      <c r="CD203" s="130">
        <f t="shared" si="99"/>
        <v>1</v>
      </c>
      <c r="CE203" s="130">
        <f t="shared" si="97"/>
        <v>0</v>
      </c>
      <c r="CF203" s="131">
        <f t="shared" si="100"/>
        <v>0</v>
      </c>
      <c r="CG203" s="130" t="str">
        <f t="shared" si="101"/>
        <v/>
      </c>
      <c r="CH203" s="130" t="str">
        <f t="shared" si="102"/>
        <v/>
      </c>
      <c r="CI203" s="130">
        <f t="shared" si="103"/>
        <v>0</v>
      </c>
    </row>
    <row r="204" spans="81:87" ht="12.6" hidden="1" customHeight="1" x14ac:dyDescent="0.25">
      <c r="CC204" s="129">
        <f t="shared" si="98"/>
        <v>0</v>
      </c>
      <c r="CD204" s="130">
        <f t="shared" si="99"/>
        <v>1</v>
      </c>
      <c r="CE204" s="130">
        <f t="shared" si="97"/>
        <v>0</v>
      </c>
      <c r="CF204" s="131">
        <f t="shared" si="100"/>
        <v>0</v>
      </c>
      <c r="CG204" s="130" t="str">
        <f t="shared" si="101"/>
        <v/>
      </c>
      <c r="CH204" s="130" t="str">
        <f t="shared" si="102"/>
        <v/>
      </c>
      <c r="CI204" s="130">
        <f t="shared" si="103"/>
        <v>0</v>
      </c>
    </row>
    <row r="205" spans="81:87" ht="12.6" hidden="1" customHeight="1" x14ac:dyDescent="0.25">
      <c r="CC205" s="129">
        <f t="shared" si="98"/>
        <v>0</v>
      </c>
      <c r="CD205" s="130">
        <f t="shared" si="99"/>
        <v>1</v>
      </c>
      <c r="CE205" s="130">
        <f t="shared" si="97"/>
        <v>0</v>
      </c>
      <c r="CF205" s="131">
        <f t="shared" si="100"/>
        <v>0</v>
      </c>
      <c r="CG205" s="130" t="str">
        <f t="shared" si="101"/>
        <v/>
      </c>
      <c r="CH205" s="130" t="str">
        <f t="shared" si="102"/>
        <v/>
      </c>
      <c r="CI205" s="130">
        <f t="shared" si="103"/>
        <v>0</v>
      </c>
    </row>
    <row r="206" spans="81:87" ht="12.6" hidden="1" customHeight="1" x14ac:dyDescent="0.25">
      <c r="CC206" s="129">
        <f t="shared" si="98"/>
        <v>0</v>
      </c>
      <c r="CD206" s="130">
        <f t="shared" si="99"/>
        <v>1</v>
      </c>
      <c r="CE206" s="130">
        <f t="shared" si="97"/>
        <v>0</v>
      </c>
      <c r="CF206" s="131">
        <f t="shared" si="100"/>
        <v>0</v>
      </c>
      <c r="CG206" s="130" t="str">
        <f t="shared" si="101"/>
        <v/>
      </c>
      <c r="CH206" s="130" t="str">
        <f t="shared" si="102"/>
        <v/>
      </c>
      <c r="CI206" s="130">
        <f t="shared" si="103"/>
        <v>0</v>
      </c>
    </row>
    <row r="207" spans="81:87" ht="12.6" hidden="1" customHeight="1" x14ac:dyDescent="0.25">
      <c r="CC207" s="129">
        <f t="shared" si="98"/>
        <v>0</v>
      </c>
      <c r="CD207" s="130">
        <f t="shared" si="99"/>
        <v>1</v>
      </c>
      <c r="CE207" s="130">
        <f t="shared" si="97"/>
        <v>0</v>
      </c>
      <c r="CF207" s="131">
        <f t="shared" si="100"/>
        <v>0</v>
      </c>
      <c r="CG207" s="130" t="str">
        <f t="shared" si="101"/>
        <v/>
      </c>
      <c r="CH207" s="130" t="str">
        <f t="shared" si="102"/>
        <v/>
      </c>
      <c r="CI207" s="130">
        <f t="shared" si="103"/>
        <v>0</v>
      </c>
    </row>
    <row r="208" spans="81:87" ht="12.6" hidden="1" customHeight="1" x14ac:dyDescent="0.25">
      <c r="CC208" s="129">
        <f t="shared" si="98"/>
        <v>0</v>
      </c>
      <c r="CD208" s="130">
        <f t="shared" si="99"/>
        <v>1</v>
      </c>
      <c r="CE208" s="130">
        <f t="shared" si="97"/>
        <v>0</v>
      </c>
      <c r="CF208" s="131">
        <f t="shared" si="100"/>
        <v>0</v>
      </c>
      <c r="CG208" s="130" t="str">
        <f t="shared" si="101"/>
        <v/>
      </c>
      <c r="CH208" s="130" t="str">
        <f t="shared" si="102"/>
        <v/>
      </c>
      <c r="CI208" s="130">
        <f t="shared" si="103"/>
        <v>0</v>
      </c>
    </row>
    <row r="209" spans="81:87" ht="12.6" hidden="1" customHeight="1" x14ac:dyDescent="0.25">
      <c r="CC209" s="129">
        <f t="shared" si="98"/>
        <v>0</v>
      </c>
      <c r="CD209" s="130">
        <f t="shared" si="99"/>
        <v>1</v>
      </c>
      <c r="CE209" s="130">
        <f t="shared" si="97"/>
        <v>0</v>
      </c>
      <c r="CF209" s="131">
        <f t="shared" si="100"/>
        <v>0</v>
      </c>
      <c r="CG209" s="130" t="str">
        <f t="shared" si="101"/>
        <v/>
      </c>
      <c r="CH209" s="130" t="str">
        <f t="shared" si="102"/>
        <v/>
      </c>
      <c r="CI209" s="130">
        <f t="shared" si="103"/>
        <v>0</v>
      </c>
    </row>
    <row r="210" spans="81:87" ht="12.6" hidden="1" customHeight="1" x14ac:dyDescent="0.25">
      <c r="CC210" s="129">
        <f t="shared" si="98"/>
        <v>0</v>
      </c>
      <c r="CD210" s="130">
        <f t="shared" si="99"/>
        <v>1</v>
      </c>
      <c r="CE210" s="130">
        <f t="shared" si="97"/>
        <v>0</v>
      </c>
      <c r="CF210" s="131">
        <f t="shared" si="100"/>
        <v>0</v>
      </c>
      <c r="CG210" s="130" t="str">
        <f t="shared" si="101"/>
        <v/>
      </c>
      <c r="CH210" s="130" t="str">
        <f t="shared" si="102"/>
        <v/>
      </c>
      <c r="CI210" s="130">
        <f t="shared" si="103"/>
        <v>0</v>
      </c>
    </row>
    <row r="211" spans="81:87" ht="12.6" hidden="1" customHeight="1" x14ac:dyDescent="0.25">
      <c r="CC211" s="129">
        <f t="shared" si="98"/>
        <v>0</v>
      </c>
      <c r="CD211" s="130">
        <f t="shared" si="99"/>
        <v>1</v>
      </c>
      <c r="CE211" s="130">
        <f t="shared" si="97"/>
        <v>0</v>
      </c>
      <c r="CF211" s="131">
        <f t="shared" si="100"/>
        <v>0</v>
      </c>
      <c r="CG211" s="130" t="str">
        <f t="shared" si="101"/>
        <v/>
      </c>
      <c r="CH211" s="130" t="str">
        <f t="shared" si="102"/>
        <v/>
      </c>
      <c r="CI211" s="130">
        <f t="shared" si="103"/>
        <v>0</v>
      </c>
    </row>
    <row r="212" spans="81:87" ht="12.6" hidden="1" customHeight="1" x14ac:dyDescent="0.25">
      <c r="CC212" s="129">
        <f t="shared" si="98"/>
        <v>0</v>
      </c>
      <c r="CD212" s="130">
        <f t="shared" si="99"/>
        <v>1</v>
      </c>
      <c r="CE212" s="130">
        <f t="shared" si="97"/>
        <v>0</v>
      </c>
      <c r="CF212" s="131">
        <f t="shared" si="100"/>
        <v>0</v>
      </c>
      <c r="CG212" s="130" t="str">
        <f t="shared" si="101"/>
        <v/>
      </c>
      <c r="CH212" s="130" t="str">
        <f t="shared" si="102"/>
        <v/>
      </c>
      <c r="CI212" s="130">
        <f t="shared" si="103"/>
        <v>0</v>
      </c>
    </row>
    <row r="213" spans="81:87" ht="12.6" hidden="1" customHeight="1" x14ac:dyDescent="0.25">
      <c r="CC213" s="129">
        <f t="shared" si="98"/>
        <v>0</v>
      </c>
      <c r="CD213" s="130">
        <f t="shared" si="99"/>
        <v>1</v>
      </c>
      <c r="CE213" s="130">
        <f t="shared" si="97"/>
        <v>0</v>
      </c>
      <c r="CF213" s="131">
        <f t="shared" si="100"/>
        <v>0</v>
      </c>
      <c r="CG213" s="130" t="str">
        <f t="shared" si="101"/>
        <v/>
      </c>
      <c r="CH213" s="130" t="str">
        <f t="shared" si="102"/>
        <v/>
      </c>
      <c r="CI213" s="130">
        <f t="shared" si="103"/>
        <v>0</v>
      </c>
    </row>
    <row r="214" spans="81:87" ht="12.6" hidden="1" customHeight="1" x14ac:dyDescent="0.25">
      <c r="CC214" s="129">
        <f t="shared" si="98"/>
        <v>0</v>
      </c>
      <c r="CD214" s="130">
        <f t="shared" si="99"/>
        <v>1</v>
      </c>
      <c r="CE214" s="130">
        <f t="shared" si="97"/>
        <v>0</v>
      </c>
      <c r="CF214" s="131">
        <f t="shared" si="100"/>
        <v>0</v>
      </c>
      <c r="CG214" s="130" t="str">
        <f t="shared" si="101"/>
        <v/>
      </c>
      <c r="CH214" s="130" t="str">
        <f t="shared" si="102"/>
        <v/>
      </c>
      <c r="CI214" s="130">
        <f t="shared" si="103"/>
        <v>0</v>
      </c>
    </row>
    <row r="215" spans="81:87" ht="12.6" hidden="1" customHeight="1" x14ac:dyDescent="0.25">
      <c r="CC215" s="129">
        <f t="shared" si="98"/>
        <v>0</v>
      </c>
      <c r="CD215" s="130">
        <f t="shared" si="99"/>
        <v>1</v>
      </c>
      <c r="CE215" s="130">
        <f t="shared" si="97"/>
        <v>0</v>
      </c>
      <c r="CF215" s="131">
        <f t="shared" si="100"/>
        <v>0</v>
      </c>
      <c r="CG215" s="130" t="str">
        <f t="shared" si="101"/>
        <v/>
      </c>
      <c r="CH215" s="130" t="str">
        <f t="shared" si="102"/>
        <v/>
      </c>
      <c r="CI215" s="130">
        <f t="shared" si="103"/>
        <v>0</v>
      </c>
    </row>
    <row r="216" spans="81:87" ht="12.6" hidden="1" customHeight="1" x14ac:dyDescent="0.25">
      <c r="CC216" s="129">
        <f t="shared" si="98"/>
        <v>0</v>
      </c>
      <c r="CD216" s="130">
        <f t="shared" si="99"/>
        <v>1</v>
      </c>
      <c r="CE216" s="130">
        <f t="shared" si="97"/>
        <v>0</v>
      </c>
      <c r="CF216" s="131">
        <f t="shared" si="100"/>
        <v>0</v>
      </c>
      <c r="CG216" s="130" t="str">
        <f t="shared" si="101"/>
        <v/>
      </c>
      <c r="CH216" s="130" t="str">
        <f t="shared" si="102"/>
        <v/>
      </c>
      <c r="CI216" s="130">
        <f t="shared" si="103"/>
        <v>0</v>
      </c>
    </row>
    <row r="217" spans="81:87" ht="12.6" hidden="1" customHeight="1" x14ac:dyDescent="0.25">
      <c r="CC217" s="129">
        <f t="shared" si="98"/>
        <v>0</v>
      </c>
      <c r="CD217" s="130">
        <f t="shared" si="99"/>
        <v>1</v>
      </c>
      <c r="CE217" s="130">
        <f t="shared" si="97"/>
        <v>0</v>
      </c>
      <c r="CF217" s="131">
        <f t="shared" si="100"/>
        <v>0</v>
      </c>
      <c r="CG217" s="130" t="str">
        <f t="shared" si="101"/>
        <v/>
      </c>
      <c r="CH217" s="130" t="str">
        <f t="shared" si="102"/>
        <v/>
      </c>
      <c r="CI217" s="130">
        <f t="shared" si="103"/>
        <v>0</v>
      </c>
    </row>
    <row r="218" spans="81:87" ht="12.6" hidden="1" customHeight="1" x14ac:dyDescent="0.25">
      <c r="CC218" s="129">
        <f t="shared" si="98"/>
        <v>0</v>
      </c>
      <c r="CD218" s="130">
        <f t="shared" si="99"/>
        <v>1</v>
      </c>
      <c r="CE218" s="130">
        <f t="shared" si="97"/>
        <v>0</v>
      </c>
      <c r="CF218" s="131">
        <f t="shared" si="100"/>
        <v>0</v>
      </c>
      <c r="CG218" s="130" t="str">
        <f t="shared" si="101"/>
        <v/>
      </c>
      <c r="CH218" s="130" t="str">
        <f t="shared" si="102"/>
        <v/>
      </c>
      <c r="CI218" s="130">
        <f t="shared" si="103"/>
        <v>0</v>
      </c>
    </row>
    <row r="219" spans="81:87" ht="12.6" hidden="1" customHeight="1" x14ac:dyDescent="0.25">
      <c r="CC219" s="129">
        <f t="shared" si="98"/>
        <v>0</v>
      </c>
      <c r="CD219" s="130">
        <f t="shared" si="99"/>
        <v>1</v>
      </c>
      <c r="CE219" s="130">
        <f t="shared" si="97"/>
        <v>0</v>
      </c>
      <c r="CF219" s="131">
        <f t="shared" si="100"/>
        <v>0</v>
      </c>
      <c r="CG219" s="130" t="str">
        <f t="shared" si="101"/>
        <v/>
      </c>
      <c r="CH219" s="130" t="str">
        <f t="shared" si="102"/>
        <v/>
      </c>
      <c r="CI219" s="130">
        <f t="shared" si="103"/>
        <v>0</v>
      </c>
    </row>
    <row r="220" spans="81:87" ht="12.6" hidden="1" customHeight="1" x14ac:dyDescent="0.25">
      <c r="CC220" s="129">
        <f t="shared" si="98"/>
        <v>0</v>
      </c>
      <c r="CD220" s="130">
        <f t="shared" si="99"/>
        <v>1</v>
      </c>
      <c r="CE220" s="130">
        <f t="shared" si="97"/>
        <v>0</v>
      </c>
      <c r="CF220" s="131">
        <f t="shared" si="100"/>
        <v>0</v>
      </c>
      <c r="CG220" s="130" t="str">
        <f t="shared" si="101"/>
        <v/>
      </c>
      <c r="CH220" s="130" t="str">
        <f t="shared" si="102"/>
        <v/>
      </c>
      <c r="CI220" s="130">
        <f t="shared" si="103"/>
        <v>0</v>
      </c>
    </row>
    <row r="221" spans="81:87" ht="12.6" hidden="1" customHeight="1" x14ac:dyDescent="0.25">
      <c r="CC221" s="129">
        <f t="shared" si="98"/>
        <v>0</v>
      </c>
      <c r="CD221" s="130">
        <f t="shared" si="99"/>
        <v>1</v>
      </c>
      <c r="CE221" s="130">
        <f t="shared" si="97"/>
        <v>0</v>
      </c>
      <c r="CF221" s="131">
        <f t="shared" si="100"/>
        <v>0</v>
      </c>
      <c r="CG221" s="130" t="str">
        <f t="shared" si="101"/>
        <v/>
      </c>
      <c r="CH221" s="130" t="str">
        <f t="shared" si="102"/>
        <v/>
      </c>
      <c r="CI221" s="130">
        <f t="shared" si="103"/>
        <v>0</v>
      </c>
    </row>
    <row r="222" spans="81:87" ht="12.6" hidden="1" customHeight="1" x14ac:dyDescent="0.25">
      <c r="CC222" s="129">
        <f t="shared" si="98"/>
        <v>0</v>
      </c>
      <c r="CD222" s="130">
        <f t="shared" si="99"/>
        <v>1</v>
      </c>
      <c r="CE222" s="130">
        <f t="shared" si="97"/>
        <v>0</v>
      </c>
      <c r="CF222" s="131">
        <f t="shared" si="100"/>
        <v>0</v>
      </c>
      <c r="CG222" s="130" t="str">
        <f t="shared" si="101"/>
        <v/>
      </c>
      <c r="CH222" s="130" t="str">
        <f t="shared" si="102"/>
        <v/>
      </c>
      <c r="CI222" s="130">
        <f t="shared" si="103"/>
        <v>0</v>
      </c>
    </row>
    <row r="223" spans="81:87" ht="12.6" hidden="1" customHeight="1" x14ac:dyDescent="0.25">
      <c r="CC223" s="129">
        <f t="shared" si="98"/>
        <v>0</v>
      </c>
      <c r="CD223" s="130">
        <f t="shared" si="99"/>
        <v>1</v>
      </c>
      <c r="CE223" s="130">
        <f t="shared" si="97"/>
        <v>0</v>
      </c>
      <c r="CF223" s="131">
        <f t="shared" si="100"/>
        <v>0</v>
      </c>
      <c r="CG223" s="130" t="str">
        <f t="shared" si="101"/>
        <v/>
      </c>
      <c r="CH223" s="130" t="str">
        <f t="shared" si="102"/>
        <v/>
      </c>
      <c r="CI223" s="130">
        <f t="shared" si="103"/>
        <v>0</v>
      </c>
    </row>
    <row r="224" spans="81:87" ht="12.6" hidden="1" customHeight="1" x14ac:dyDescent="0.25">
      <c r="CC224" s="129">
        <f t="shared" si="98"/>
        <v>0</v>
      </c>
      <c r="CD224" s="130">
        <f t="shared" si="99"/>
        <v>1</v>
      </c>
      <c r="CE224" s="130">
        <f t="shared" si="97"/>
        <v>0</v>
      </c>
      <c r="CF224" s="131">
        <f t="shared" si="100"/>
        <v>0</v>
      </c>
      <c r="CG224" s="130" t="str">
        <f t="shared" si="101"/>
        <v/>
      </c>
      <c r="CH224" s="130" t="str">
        <f t="shared" si="102"/>
        <v/>
      </c>
      <c r="CI224" s="130">
        <f t="shared" si="103"/>
        <v>0</v>
      </c>
    </row>
    <row r="225" spans="81:87" ht="12.6" hidden="1" customHeight="1" x14ac:dyDescent="0.25">
      <c r="CC225" s="129">
        <f t="shared" si="98"/>
        <v>0</v>
      </c>
      <c r="CD225" s="130">
        <f t="shared" si="99"/>
        <v>1</v>
      </c>
      <c r="CE225" s="130">
        <f t="shared" si="97"/>
        <v>0</v>
      </c>
      <c r="CF225" s="131">
        <f t="shared" si="100"/>
        <v>0</v>
      </c>
      <c r="CG225" s="130" t="str">
        <f t="shared" si="101"/>
        <v/>
      </c>
      <c r="CH225" s="130" t="str">
        <f t="shared" si="102"/>
        <v/>
      </c>
      <c r="CI225" s="130">
        <f t="shared" si="103"/>
        <v>0</v>
      </c>
    </row>
    <row r="226" spans="81:87" ht="12.6" hidden="1" customHeight="1" x14ac:dyDescent="0.25">
      <c r="CC226" s="129">
        <f t="shared" si="98"/>
        <v>0</v>
      </c>
      <c r="CD226" s="130">
        <f t="shared" si="99"/>
        <v>1</v>
      </c>
      <c r="CE226" s="130">
        <f t="shared" si="97"/>
        <v>0</v>
      </c>
      <c r="CF226" s="131">
        <f t="shared" si="100"/>
        <v>0</v>
      </c>
      <c r="CG226" s="130" t="str">
        <f t="shared" si="101"/>
        <v/>
      </c>
      <c r="CH226" s="130" t="str">
        <f t="shared" si="102"/>
        <v/>
      </c>
      <c r="CI226" s="130">
        <f t="shared" si="103"/>
        <v>0</v>
      </c>
    </row>
    <row r="227" spans="81:87" ht="12.6" hidden="1" customHeight="1" x14ac:dyDescent="0.25">
      <c r="CC227" s="129">
        <f t="shared" si="98"/>
        <v>0</v>
      </c>
      <c r="CD227" s="130">
        <f t="shared" si="99"/>
        <v>1</v>
      </c>
      <c r="CE227" s="130">
        <f t="shared" si="97"/>
        <v>0</v>
      </c>
      <c r="CF227" s="131">
        <f t="shared" si="100"/>
        <v>0</v>
      </c>
      <c r="CG227" s="130" t="str">
        <f t="shared" si="101"/>
        <v/>
      </c>
      <c r="CH227" s="130" t="str">
        <f t="shared" si="102"/>
        <v/>
      </c>
      <c r="CI227" s="130">
        <f t="shared" si="103"/>
        <v>0</v>
      </c>
    </row>
    <row r="228" spans="81:87" ht="12.6" hidden="1" customHeight="1" x14ac:dyDescent="0.25">
      <c r="CC228" s="129">
        <f t="shared" si="98"/>
        <v>0</v>
      </c>
      <c r="CD228" s="130">
        <f t="shared" si="99"/>
        <v>1</v>
      </c>
      <c r="CE228" s="130">
        <f t="shared" si="97"/>
        <v>0</v>
      </c>
      <c r="CF228" s="131">
        <f t="shared" si="100"/>
        <v>0</v>
      </c>
      <c r="CG228" s="130" t="str">
        <f t="shared" si="101"/>
        <v/>
      </c>
      <c r="CH228" s="130" t="str">
        <f t="shared" si="102"/>
        <v/>
      </c>
      <c r="CI228" s="130">
        <f t="shared" si="103"/>
        <v>0</v>
      </c>
    </row>
    <row r="229" spans="81:87" ht="12.6" hidden="1" customHeight="1" x14ac:dyDescent="0.25">
      <c r="CC229" s="129">
        <f t="shared" si="98"/>
        <v>0</v>
      </c>
      <c r="CD229" s="130">
        <f t="shared" si="99"/>
        <v>1</v>
      </c>
      <c r="CE229" s="130">
        <f t="shared" si="97"/>
        <v>0</v>
      </c>
      <c r="CF229" s="131">
        <f t="shared" si="100"/>
        <v>0</v>
      </c>
      <c r="CG229" s="130" t="str">
        <f t="shared" si="101"/>
        <v/>
      </c>
      <c r="CH229" s="130" t="str">
        <f t="shared" si="102"/>
        <v/>
      </c>
      <c r="CI229" s="130">
        <f t="shared" si="103"/>
        <v>0</v>
      </c>
    </row>
    <row r="230" spans="81:87" ht="12.6" hidden="1" customHeight="1" x14ac:dyDescent="0.25">
      <c r="CC230" s="129">
        <f t="shared" si="98"/>
        <v>0</v>
      </c>
      <c r="CD230" s="130">
        <f t="shared" si="99"/>
        <v>1</v>
      </c>
      <c r="CE230" s="130">
        <f t="shared" si="97"/>
        <v>0</v>
      </c>
      <c r="CF230" s="131">
        <f t="shared" si="100"/>
        <v>0</v>
      </c>
      <c r="CG230" s="130" t="str">
        <f t="shared" si="101"/>
        <v/>
      </c>
      <c r="CH230" s="130" t="str">
        <f t="shared" si="102"/>
        <v/>
      </c>
      <c r="CI230" s="130">
        <f t="shared" si="103"/>
        <v>0</v>
      </c>
    </row>
    <row r="231" spans="81:87" ht="12.6" hidden="1" customHeight="1" x14ac:dyDescent="0.25">
      <c r="CC231" s="129">
        <f t="shared" si="98"/>
        <v>0</v>
      </c>
      <c r="CD231" s="130">
        <f t="shared" si="99"/>
        <v>1</v>
      </c>
      <c r="CE231" s="130">
        <f t="shared" si="97"/>
        <v>0</v>
      </c>
      <c r="CF231" s="131">
        <f t="shared" si="100"/>
        <v>0</v>
      </c>
      <c r="CG231" s="130" t="str">
        <f t="shared" si="101"/>
        <v/>
      </c>
      <c r="CH231" s="130" t="str">
        <f t="shared" si="102"/>
        <v/>
      </c>
      <c r="CI231" s="130">
        <f t="shared" si="103"/>
        <v>0</v>
      </c>
    </row>
    <row r="232" spans="81:87" ht="12.6" hidden="1" customHeight="1" x14ac:dyDescent="0.25">
      <c r="CC232" s="129">
        <f t="shared" si="98"/>
        <v>0</v>
      </c>
      <c r="CD232" s="130">
        <f t="shared" si="99"/>
        <v>1</v>
      </c>
      <c r="CE232" s="130">
        <f t="shared" si="97"/>
        <v>0</v>
      </c>
      <c r="CF232" s="131">
        <f t="shared" si="100"/>
        <v>0</v>
      </c>
      <c r="CG232" s="130" t="str">
        <f t="shared" si="101"/>
        <v/>
      </c>
      <c r="CH232" s="130" t="str">
        <f t="shared" si="102"/>
        <v/>
      </c>
      <c r="CI232" s="130">
        <f t="shared" si="103"/>
        <v>0</v>
      </c>
    </row>
    <row r="233" spans="81:87" ht="12.6" hidden="1" customHeight="1" x14ac:dyDescent="0.25">
      <c r="CC233" s="129">
        <f t="shared" si="98"/>
        <v>0</v>
      </c>
      <c r="CD233" s="130">
        <f t="shared" si="99"/>
        <v>1</v>
      </c>
      <c r="CE233" s="130">
        <f t="shared" si="97"/>
        <v>0</v>
      </c>
      <c r="CF233" s="131">
        <f t="shared" si="100"/>
        <v>0</v>
      </c>
      <c r="CG233" s="130" t="str">
        <f t="shared" si="101"/>
        <v/>
      </c>
      <c r="CH233" s="130" t="str">
        <f t="shared" si="102"/>
        <v/>
      </c>
      <c r="CI233" s="130">
        <f t="shared" si="103"/>
        <v>0</v>
      </c>
    </row>
    <row r="234" spans="81:87" ht="12.6" hidden="1" customHeight="1" x14ac:dyDescent="0.25">
      <c r="CC234" s="129">
        <f t="shared" si="98"/>
        <v>0</v>
      </c>
      <c r="CD234" s="130">
        <f t="shared" si="99"/>
        <v>1</v>
      </c>
      <c r="CE234" s="130">
        <f t="shared" si="97"/>
        <v>0</v>
      </c>
      <c r="CF234" s="131">
        <f t="shared" si="100"/>
        <v>0</v>
      </c>
      <c r="CG234" s="130" t="str">
        <f t="shared" si="101"/>
        <v/>
      </c>
      <c r="CH234" s="130" t="str">
        <f t="shared" si="102"/>
        <v/>
      </c>
      <c r="CI234" s="130">
        <f t="shared" si="103"/>
        <v>0</v>
      </c>
    </row>
    <row r="235" spans="81:87" ht="12.6" hidden="1" customHeight="1" x14ac:dyDescent="0.25">
      <c r="CC235" s="129">
        <f t="shared" si="98"/>
        <v>0</v>
      </c>
      <c r="CD235" s="130">
        <f t="shared" si="99"/>
        <v>1</v>
      </c>
      <c r="CE235" s="130">
        <f t="shared" si="97"/>
        <v>0</v>
      </c>
      <c r="CF235" s="131">
        <f t="shared" si="100"/>
        <v>0</v>
      </c>
      <c r="CG235" s="130" t="str">
        <f t="shared" si="101"/>
        <v/>
      </c>
      <c r="CH235" s="130" t="str">
        <f t="shared" si="102"/>
        <v/>
      </c>
      <c r="CI235" s="130">
        <f t="shared" si="103"/>
        <v>0</v>
      </c>
    </row>
    <row r="236" spans="81:87" ht="12.6" hidden="1" customHeight="1" x14ac:dyDescent="0.25">
      <c r="CC236" s="129">
        <f t="shared" si="98"/>
        <v>0</v>
      </c>
      <c r="CD236" s="130">
        <f t="shared" si="99"/>
        <v>1</v>
      </c>
      <c r="CE236" s="130">
        <f t="shared" si="97"/>
        <v>0</v>
      </c>
      <c r="CF236" s="131">
        <f t="shared" si="100"/>
        <v>0</v>
      </c>
      <c r="CG236" s="130" t="str">
        <f t="shared" si="101"/>
        <v/>
      </c>
      <c r="CH236" s="130" t="str">
        <f t="shared" si="102"/>
        <v/>
      </c>
      <c r="CI236" s="130">
        <f t="shared" si="103"/>
        <v>0</v>
      </c>
    </row>
    <row r="237" spans="81:87" ht="12.6" hidden="1" customHeight="1" x14ac:dyDescent="0.25">
      <c r="CC237" s="129">
        <f t="shared" si="98"/>
        <v>0</v>
      </c>
      <c r="CD237" s="130">
        <f t="shared" si="99"/>
        <v>1</v>
      </c>
      <c r="CE237" s="130">
        <f t="shared" si="97"/>
        <v>0</v>
      </c>
      <c r="CF237" s="131">
        <f t="shared" si="100"/>
        <v>0</v>
      </c>
      <c r="CG237" s="130" t="str">
        <f t="shared" si="101"/>
        <v/>
      </c>
      <c r="CH237" s="130" t="str">
        <f t="shared" si="102"/>
        <v/>
      </c>
      <c r="CI237" s="130">
        <f t="shared" si="103"/>
        <v>0</v>
      </c>
    </row>
    <row r="238" spans="81:87" ht="12.6" hidden="1" customHeight="1" x14ac:dyDescent="0.25">
      <c r="CC238" s="129">
        <f t="shared" si="98"/>
        <v>0</v>
      </c>
      <c r="CD238" s="130">
        <f t="shared" si="99"/>
        <v>1</v>
      </c>
      <c r="CE238" s="130">
        <f t="shared" si="97"/>
        <v>0</v>
      </c>
      <c r="CF238" s="131">
        <f t="shared" si="100"/>
        <v>0</v>
      </c>
      <c r="CG238" s="130" t="str">
        <f t="shared" si="101"/>
        <v/>
      </c>
      <c r="CH238" s="130" t="str">
        <f t="shared" si="102"/>
        <v/>
      </c>
      <c r="CI238" s="130">
        <f t="shared" si="103"/>
        <v>0</v>
      </c>
    </row>
    <row r="239" spans="81:87" ht="12.6" hidden="1" customHeight="1" x14ac:dyDescent="0.25">
      <c r="CC239" s="129">
        <f t="shared" si="98"/>
        <v>0</v>
      </c>
      <c r="CD239" s="130">
        <f t="shared" si="99"/>
        <v>1</v>
      </c>
      <c r="CE239" s="130">
        <f t="shared" si="97"/>
        <v>0</v>
      </c>
      <c r="CF239" s="131">
        <f t="shared" si="100"/>
        <v>0</v>
      </c>
      <c r="CG239" s="130" t="str">
        <f t="shared" si="101"/>
        <v/>
      </c>
      <c r="CH239" s="130" t="str">
        <f t="shared" si="102"/>
        <v/>
      </c>
      <c r="CI239" s="130">
        <f t="shared" si="103"/>
        <v>0</v>
      </c>
    </row>
    <row r="240" spans="81:87" ht="12.6" hidden="1" customHeight="1" x14ac:dyDescent="0.25">
      <c r="CC240" s="129">
        <f t="shared" si="98"/>
        <v>0</v>
      </c>
      <c r="CD240" s="130">
        <f t="shared" si="99"/>
        <v>1</v>
      </c>
      <c r="CE240" s="130">
        <f t="shared" si="97"/>
        <v>0</v>
      </c>
      <c r="CF240" s="131">
        <f t="shared" si="100"/>
        <v>0</v>
      </c>
      <c r="CG240" s="130" t="str">
        <f t="shared" si="101"/>
        <v/>
      </c>
      <c r="CH240" s="130" t="str">
        <f t="shared" si="102"/>
        <v/>
      </c>
      <c r="CI240" s="130">
        <f t="shared" si="103"/>
        <v>0</v>
      </c>
    </row>
    <row r="241" spans="81:87" ht="12.6" hidden="1" customHeight="1" x14ac:dyDescent="0.25">
      <c r="CC241" s="129">
        <f t="shared" si="98"/>
        <v>0</v>
      </c>
      <c r="CD241" s="130">
        <f t="shared" si="99"/>
        <v>1</v>
      </c>
      <c r="CE241" s="130">
        <f t="shared" si="97"/>
        <v>0</v>
      </c>
      <c r="CF241" s="131">
        <f t="shared" si="100"/>
        <v>0</v>
      </c>
      <c r="CG241" s="130" t="str">
        <f t="shared" si="101"/>
        <v/>
      </c>
      <c r="CH241" s="130" t="str">
        <f t="shared" si="102"/>
        <v/>
      </c>
      <c r="CI241" s="130">
        <f t="shared" si="103"/>
        <v>0</v>
      </c>
    </row>
    <row r="242" spans="81:87" ht="12.6" hidden="1" customHeight="1" x14ac:dyDescent="0.25">
      <c r="CC242" s="129">
        <f t="shared" si="98"/>
        <v>0</v>
      </c>
      <c r="CD242" s="130">
        <f t="shared" si="99"/>
        <v>1</v>
      </c>
      <c r="CE242" s="130">
        <f t="shared" si="97"/>
        <v>0</v>
      </c>
      <c r="CF242" s="131">
        <f t="shared" si="100"/>
        <v>0</v>
      </c>
      <c r="CG242" s="130" t="str">
        <f t="shared" si="101"/>
        <v/>
      </c>
      <c r="CH242" s="130" t="str">
        <f t="shared" si="102"/>
        <v/>
      </c>
      <c r="CI242" s="130">
        <f t="shared" si="103"/>
        <v>0</v>
      </c>
    </row>
    <row r="243" spans="81:87" ht="12.6" hidden="1" customHeight="1" x14ac:dyDescent="0.25">
      <c r="CC243" s="129">
        <f t="shared" si="98"/>
        <v>0</v>
      </c>
      <c r="CD243" s="130">
        <f t="shared" si="99"/>
        <v>1</v>
      </c>
      <c r="CE243" s="130">
        <f t="shared" si="97"/>
        <v>0</v>
      </c>
      <c r="CF243" s="131">
        <f t="shared" si="100"/>
        <v>0</v>
      </c>
      <c r="CG243" s="130" t="str">
        <f t="shared" si="101"/>
        <v/>
      </c>
      <c r="CH243" s="130" t="str">
        <f t="shared" si="102"/>
        <v/>
      </c>
      <c r="CI243" s="130">
        <f t="shared" si="103"/>
        <v>0</v>
      </c>
    </row>
    <row r="244" spans="81:87" ht="12.6" hidden="1" customHeight="1" x14ac:dyDescent="0.25">
      <c r="CC244" s="129">
        <f t="shared" si="98"/>
        <v>0</v>
      </c>
      <c r="CD244" s="130">
        <f t="shared" si="99"/>
        <v>1</v>
      </c>
      <c r="CE244" s="130">
        <f t="shared" si="97"/>
        <v>0</v>
      </c>
      <c r="CF244" s="131">
        <f t="shared" si="100"/>
        <v>0</v>
      </c>
      <c r="CG244" s="130" t="str">
        <f t="shared" si="101"/>
        <v/>
      </c>
      <c r="CH244" s="130" t="str">
        <f t="shared" si="102"/>
        <v/>
      </c>
      <c r="CI244" s="130">
        <f t="shared" si="103"/>
        <v>0</v>
      </c>
    </row>
    <row r="245" spans="81:87" ht="12.6" hidden="1" customHeight="1" x14ac:dyDescent="0.25">
      <c r="CC245" s="129">
        <f t="shared" si="98"/>
        <v>0</v>
      </c>
      <c r="CD245" s="130">
        <f t="shared" si="99"/>
        <v>1</v>
      </c>
      <c r="CE245" s="130">
        <f t="shared" si="97"/>
        <v>0</v>
      </c>
      <c r="CF245" s="131">
        <f t="shared" si="100"/>
        <v>0</v>
      </c>
      <c r="CG245" s="130" t="str">
        <f t="shared" si="101"/>
        <v/>
      </c>
      <c r="CH245" s="130" t="str">
        <f t="shared" si="102"/>
        <v/>
      </c>
      <c r="CI245" s="130">
        <f t="shared" si="103"/>
        <v>0</v>
      </c>
    </row>
    <row r="246" spans="81:87" ht="12.6" hidden="1" customHeight="1" x14ac:dyDescent="0.25">
      <c r="CC246" s="129">
        <f t="shared" si="98"/>
        <v>0</v>
      </c>
      <c r="CD246" s="130">
        <f t="shared" si="99"/>
        <v>1</v>
      </c>
      <c r="CE246" s="130">
        <f t="shared" si="97"/>
        <v>0</v>
      </c>
      <c r="CF246" s="131">
        <f t="shared" si="100"/>
        <v>0</v>
      </c>
      <c r="CG246" s="130" t="str">
        <f t="shared" si="101"/>
        <v/>
      </c>
      <c r="CH246" s="130" t="str">
        <f t="shared" si="102"/>
        <v/>
      </c>
      <c r="CI246" s="130">
        <f t="shared" si="103"/>
        <v>0</v>
      </c>
    </row>
    <row r="247" spans="81:87" ht="12.6" hidden="1" customHeight="1" x14ac:dyDescent="0.25">
      <c r="CC247" s="129">
        <f t="shared" si="98"/>
        <v>0</v>
      </c>
      <c r="CD247" s="130">
        <f t="shared" si="99"/>
        <v>1</v>
      </c>
      <c r="CE247" s="130">
        <f t="shared" si="97"/>
        <v>0</v>
      </c>
      <c r="CF247" s="131">
        <f t="shared" si="100"/>
        <v>0</v>
      </c>
      <c r="CG247" s="130" t="str">
        <f t="shared" si="101"/>
        <v/>
      </c>
      <c r="CH247" s="130" t="str">
        <f t="shared" si="102"/>
        <v/>
      </c>
      <c r="CI247" s="130">
        <f t="shared" si="103"/>
        <v>0</v>
      </c>
    </row>
    <row r="248" spans="81:87" ht="12.6" hidden="1" customHeight="1" x14ac:dyDescent="0.25">
      <c r="CC248" s="129">
        <f t="shared" si="98"/>
        <v>0</v>
      </c>
      <c r="CD248" s="130">
        <f t="shared" si="99"/>
        <v>1</v>
      </c>
      <c r="CE248" s="130">
        <f t="shared" si="97"/>
        <v>0</v>
      </c>
      <c r="CF248" s="131">
        <f t="shared" si="100"/>
        <v>0</v>
      </c>
      <c r="CG248" s="130" t="str">
        <f t="shared" si="101"/>
        <v/>
      </c>
      <c r="CH248" s="130" t="str">
        <f t="shared" si="102"/>
        <v/>
      </c>
      <c r="CI248" s="130">
        <f t="shared" si="103"/>
        <v>0</v>
      </c>
    </row>
    <row r="249" spans="81:87" ht="12.6" hidden="1" customHeight="1" x14ac:dyDescent="0.25">
      <c r="CC249" s="129">
        <f t="shared" si="98"/>
        <v>0</v>
      </c>
      <c r="CD249" s="130">
        <f t="shared" si="99"/>
        <v>1</v>
      </c>
      <c r="CE249" s="130">
        <f t="shared" si="97"/>
        <v>0</v>
      </c>
      <c r="CF249" s="131">
        <f t="shared" si="100"/>
        <v>0</v>
      </c>
      <c r="CG249" s="130" t="str">
        <f t="shared" si="101"/>
        <v/>
      </c>
      <c r="CH249" s="130" t="str">
        <f t="shared" si="102"/>
        <v/>
      </c>
      <c r="CI249" s="130">
        <f t="shared" si="103"/>
        <v>0</v>
      </c>
    </row>
    <row r="250" spans="81:87" ht="12.6" hidden="1" customHeight="1" x14ac:dyDescent="0.25">
      <c r="CC250" s="129">
        <f t="shared" si="98"/>
        <v>0</v>
      </c>
      <c r="CD250" s="130">
        <f t="shared" si="99"/>
        <v>1</v>
      </c>
      <c r="CE250" s="130">
        <f t="shared" si="97"/>
        <v>0</v>
      </c>
      <c r="CF250" s="131">
        <f t="shared" si="100"/>
        <v>0</v>
      </c>
      <c r="CG250" s="130" t="str">
        <f t="shared" si="101"/>
        <v/>
      </c>
      <c r="CH250" s="130" t="str">
        <f t="shared" si="102"/>
        <v/>
      </c>
      <c r="CI250" s="130">
        <f t="shared" si="103"/>
        <v>0</v>
      </c>
    </row>
    <row r="251" spans="81:87" ht="12.6" hidden="1" customHeight="1" x14ac:dyDescent="0.25">
      <c r="CC251" s="129">
        <f t="shared" si="98"/>
        <v>0</v>
      </c>
      <c r="CD251" s="130">
        <f t="shared" si="99"/>
        <v>1</v>
      </c>
      <c r="CE251" s="130">
        <f t="shared" si="97"/>
        <v>0</v>
      </c>
      <c r="CF251" s="131">
        <f t="shared" si="100"/>
        <v>0</v>
      </c>
      <c r="CG251" s="130" t="str">
        <f t="shared" si="101"/>
        <v/>
      </c>
      <c r="CH251" s="130" t="str">
        <f t="shared" si="102"/>
        <v/>
      </c>
      <c r="CI251" s="130">
        <f t="shared" si="103"/>
        <v>0</v>
      </c>
    </row>
    <row r="252" spans="81:87" ht="12.6" hidden="1" customHeight="1" x14ac:dyDescent="0.25">
      <c r="CC252" s="129">
        <f t="shared" si="98"/>
        <v>0</v>
      </c>
      <c r="CD252" s="130">
        <f t="shared" si="99"/>
        <v>1</v>
      </c>
      <c r="CE252" s="130">
        <f t="shared" si="97"/>
        <v>0</v>
      </c>
      <c r="CF252" s="131">
        <f t="shared" si="100"/>
        <v>0</v>
      </c>
      <c r="CG252" s="130" t="str">
        <f t="shared" si="101"/>
        <v/>
      </c>
      <c r="CH252" s="130" t="str">
        <f t="shared" si="102"/>
        <v/>
      </c>
      <c r="CI252" s="130">
        <f t="shared" si="103"/>
        <v>0</v>
      </c>
    </row>
    <row r="253" spans="81:87" ht="12.6" hidden="1" customHeight="1" x14ac:dyDescent="0.25">
      <c r="CC253" s="129">
        <f t="shared" si="98"/>
        <v>0</v>
      </c>
      <c r="CD253" s="130">
        <f t="shared" si="99"/>
        <v>1</v>
      </c>
      <c r="CE253" s="130">
        <f t="shared" si="97"/>
        <v>0</v>
      </c>
      <c r="CF253" s="131">
        <f t="shared" si="100"/>
        <v>0</v>
      </c>
      <c r="CG253" s="130" t="str">
        <f t="shared" si="101"/>
        <v/>
      </c>
      <c r="CH253" s="130" t="str">
        <f t="shared" si="102"/>
        <v/>
      </c>
      <c r="CI253" s="130">
        <f t="shared" si="103"/>
        <v>0</v>
      </c>
    </row>
    <row r="254" spans="81:87" ht="12.6" hidden="1" customHeight="1" x14ac:dyDescent="0.25">
      <c r="CC254" s="129">
        <f t="shared" si="98"/>
        <v>0</v>
      </c>
      <c r="CD254" s="130">
        <f t="shared" si="99"/>
        <v>1</v>
      </c>
      <c r="CE254" s="130">
        <f t="shared" si="97"/>
        <v>0</v>
      </c>
      <c r="CF254" s="131">
        <f t="shared" si="100"/>
        <v>0</v>
      </c>
      <c r="CG254" s="130" t="str">
        <f t="shared" si="101"/>
        <v/>
      </c>
      <c r="CH254" s="130" t="str">
        <f t="shared" si="102"/>
        <v/>
      </c>
      <c r="CI254" s="130">
        <f t="shared" si="103"/>
        <v>0</v>
      </c>
    </row>
    <row r="255" spans="81:87" ht="12.6" hidden="1" customHeight="1" x14ac:dyDescent="0.25">
      <c r="CC255" s="129">
        <f t="shared" si="98"/>
        <v>0</v>
      </c>
      <c r="CD255" s="130">
        <f t="shared" si="99"/>
        <v>1</v>
      </c>
      <c r="CE255" s="130">
        <f t="shared" si="97"/>
        <v>0</v>
      </c>
      <c r="CF255" s="131">
        <f t="shared" si="100"/>
        <v>0</v>
      </c>
      <c r="CG255" s="130" t="str">
        <f t="shared" si="101"/>
        <v/>
      </c>
      <c r="CH255" s="130" t="str">
        <f t="shared" si="102"/>
        <v/>
      </c>
      <c r="CI255" s="130">
        <f t="shared" si="103"/>
        <v>0</v>
      </c>
    </row>
    <row r="256" spans="81:87" ht="12.6" hidden="1" customHeight="1" x14ac:dyDescent="0.25">
      <c r="CC256" s="129">
        <f t="shared" si="98"/>
        <v>0</v>
      </c>
      <c r="CD256" s="130">
        <f t="shared" si="99"/>
        <v>1</v>
      </c>
      <c r="CE256" s="130">
        <f t="shared" si="97"/>
        <v>0</v>
      </c>
      <c r="CF256" s="131">
        <f t="shared" si="100"/>
        <v>0</v>
      </c>
      <c r="CG256" s="130" t="str">
        <f t="shared" si="101"/>
        <v/>
      </c>
      <c r="CH256" s="130" t="str">
        <f t="shared" si="102"/>
        <v/>
      </c>
      <c r="CI256" s="130">
        <f t="shared" si="103"/>
        <v>0</v>
      </c>
    </row>
    <row r="257" spans="81:87" ht="12.6" hidden="1" customHeight="1" x14ac:dyDescent="0.25">
      <c r="CC257" s="129">
        <f t="shared" si="98"/>
        <v>0</v>
      </c>
      <c r="CD257" s="130">
        <f t="shared" si="99"/>
        <v>1</v>
      </c>
      <c r="CE257" s="130">
        <f t="shared" si="97"/>
        <v>0</v>
      </c>
      <c r="CF257" s="131">
        <f t="shared" si="100"/>
        <v>0</v>
      </c>
      <c r="CG257" s="130" t="str">
        <f t="shared" si="101"/>
        <v/>
      </c>
      <c r="CH257" s="130" t="str">
        <f t="shared" si="102"/>
        <v/>
      </c>
      <c r="CI257" s="130">
        <f t="shared" si="103"/>
        <v>0</v>
      </c>
    </row>
    <row r="258" spans="81:87" ht="12.6" hidden="1" customHeight="1" x14ac:dyDescent="0.25">
      <c r="CC258" s="129">
        <f t="shared" si="98"/>
        <v>0</v>
      </c>
      <c r="CD258" s="130">
        <f t="shared" si="99"/>
        <v>1</v>
      </c>
      <c r="CE258" s="130">
        <f t="shared" si="97"/>
        <v>0</v>
      </c>
      <c r="CF258" s="131">
        <f t="shared" si="100"/>
        <v>0</v>
      </c>
      <c r="CG258" s="130" t="str">
        <f t="shared" si="101"/>
        <v/>
      </c>
      <c r="CH258" s="130" t="str">
        <f t="shared" si="102"/>
        <v/>
      </c>
      <c r="CI258" s="130">
        <f t="shared" si="103"/>
        <v>0</v>
      </c>
    </row>
    <row r="259" spans="81:87" ht="12.6" hidden="1" customHeight="1" x14ac:dyDescent="0.25">
      <c r="CC259" s="129">
        <f t="shared" si="98"/>
        <v>0</v>
      </c>
      <c r="CD259" s="130">
        <f t="shared" si="99"/>
        <v>1</v>
      </c>
      <c r="CE259" s="130">
        <f t="shared" si="97"/>
        <v>0</v>
      </c>
      <c r="CF259" s="131">
        <f t="shared" si="100"/>
        <v>0</v>
      </c>
      <c r="CG259" s="130" t="str">
        <f t="shared" si="101"/>
        <v/>
      </c>
      <c r="CH259" s="130" t="str">
        <f t="shared" si="102"/>
        <v/>
      </c>
      <c r="CI259" s="130">
        <f t="shared" si="103"/>
        <v>0</v>
      </c>
    </row>
    <row r="260" spans="81:87" ht="12.6" hidden="1" customHeight="1" x14ac:dyDescent="0.25">
      <c r="CC260" s="129">
        <f t="shared" si="98"/>
        <v>0</v>
      </c>
      <c r="CD260" s="130">
        <f t="shared" si="99"/>
        <v>1</v>
      </c>
      <c r="CE260" s="130">
        <f t="shared" si="97"/>
        <v>0</v>
      </c>
      <c r="CF260" s="131">
        <f t="shared" si="100"/>
        <v>0</v>
      </c>
      <c r="CG260" s="130" t="str">
        <f t="shared" si="101"/>
        <v/>
      </c>
      <c r="CH260" s="130" t="str">
        <f t="shared" si="102"/>
        <v/>
      </c>
      <c r="CI260" s="130">
        <f t="shared" si="103"/>
        <v>0</v>
      </c>
    </row>
    <row r="261" spans="81:87" ht="12.6" hidden="1" customHeight="1" x14ac:dyDescent="0.25">
      <c r="CC261" s="129">
        <f t="shared" si="98"/>
        <v>0</v>
      </c>
      <c r="CD261" s="130">
        <f t="shared" si="99"/>
        <v>1</v>
      </c>
      <c r="CE261" s="130">
        <f t="shared" ref="CE261:CE324" si="104">IF(AND(AH261="Freiverlad",CC261&gt;10),ROUND(CC261-8,0),ROUND(CC261,0))</f>
        <v>0</v>
      </c>
      <c r="CF261" s="131">
        <f t="shared" si="100"/>
        <v>0</v>
      </c>
      <c r="CG261" s="130" t="str">
        <f t="shared" si="101"/>
        <v/>
      </c>
      <c r="CH261" s="130" t="str">
        <f t="shared" si="102"/>
        <v/>
      </c>
      <c r="CI261" s="130">
        <f t="shared" si="103"/>
        <v>0</v>
      </c>
    </row>
    <row r="262" spans="81:87" ht="12.6" hidden="1" customHeight="1" x14ac:dyDescent="0.25">
      <c r="CC262" s="129">
        <f t="shared" ref="CC262:CC325" si="105">_xlfn.CEILING.MATH((((AD262+AE262)-(1/1441))-(AB262+AC262)),1/24)*24</f>
        <v>0</v>
      </c>
      <c r="CD262" s="130">
        <f t="shared" ref="CD262:CD325" si="106">IF(AND(AH262="Freiverlad",CC262&lt;10.01),0,1)</f>
        <v>1</v>
      </c>
      <c r="CE262" s="130">
        <f t="shared" si="104"/>
        <v>0</v>
      </c>
      <c r="CF262" s="131">
        <f t="shared" ref="CF262:CF325" si="107">_xlfn.IFNA(VLOOKUP(PRODUCT(CD262:CE262),heures,2,0)*K262*CI262,0)</f>
        <v>0</v>
      </c>
      <c r="CG262" s="130" t="str">
        <f t="shared" ref="CG262:CG325" si="108">LEFT(AW262,1)</f>
        <v/>
      </c>
      <c r="CH262" s="130" t="str">
        <f t="shared" ref="CH262:CH325" si="109">RIGHT(AW262,2)</f>
        <v/>
      </c>
      <c r="CI262" s="130">
        <f t="shared" ref="CI262:CI325" si="110">IF(CG262="A",0.042,IF(CG262="B",IF(OR(CH262*1=11,CH262*1=65,CH262*1=85),0.028/2,0.028),IF(CG262="C",IF(OR(CH262*1=11,CH262*1=65,CH262*1=85),0.014/2,0.014),0)))</f>
        <v>0</v>
      </c>
    </row>
    <row r="263" spans="81:87" ht="12.6" hidden="1" customHeight="1" x14ac:dyDescent="0.25">
      <c r="CC263" s="129">
        <f t="shared" si="105"/>
        <v>0</v>
      </c>
      <c r="CD263" s="130">
        <f t="shared" si="106"/>
        <v>1</v>
      </c>
      <c r="CE263" s="130">
        <f t="shared" si="104"/>
        <v>0</v>
      </c>
      <c r="CF263" s="131">
        <f t="shared" si="107"/>
        <v>0</v>
      </c>
      <c r="CG263" s="130" t="str">
        <f t="shared" si="108"/>
        <v/>
      </c>
      <c r="CH263" s="130" t="str">
        <f t="shared" si="109"/>
        <v/>
      </c>
      <c r="CI263" s="130">
        <f t="shared" si="110"/>
        <v>0</v>
      </c>
    </row>
    <row r="264" spans="81:87" ht="12.6" hidden="1" customHeight="1" x14ac:dyDescent="0.25">
      <c r="CC264" s="129">
        <f t="shared" si="105"/>
        <v>0</v>
      </c>
      <c r="CD264" s="130">
        <f t="shared" si="106"/>
        <v>1</v>
      </c>
      <c r="CE264" s="130">
        <f t="shared" si="104"/>
        <v>0</v>
      </c>
      <c r="CF264" s="131">
        <f t="shared" si="107"/>
        <v>0</v>
      </c>
      <c r="CG264" s="130" t="str">
        <f t="shared" si="108"/>
        <v/>
      </c>
      <c r="CH264" s="130" t="str">
        <f t="shared" si="109"/>
        <v/>
      </c>
      <c r="CI264" s="130">
        <f t="shared" si="110"/>
        <v>0</v>
      </c>
    </row>
    <row r="265" spans="81:87" ht="12.6" hidden="1" customHeight="1" x14ac:dyDescent="0.25">
      <c r="CC265" s="129">
        <f t="shared" si="105"/>
        <v>0</v>
      </c>
      <c r="CD265" s="130">
        <f t="shared" si="106"/>
        <v>1</v>
      </c>
      <c r="CE265" s="130">
        <f t="shared" si="104"/>
        <v>0</v>
      </c>
      <c r="CF265" s="131">
        <f t="shared" si="107"/>
        <v>0</v>
      </c>
      <c r="CG265" s="130" t="str">
        <f t="shared" si="108"/>
        <v/>
      </c>
      <c r="CH265" s="130" t="str">
        <f t="shared" si="109"/>
        <v/>
      </c>
      <c r="CI265" s="130">
        <f t="shared" si="110"/>
        <v>0</v>
      </c>
    </row>
    <row r="266" spans="81:87" ht="12.6" hidden="1" customHeight="1" x14ac:dyDescent="0.25">
      <c r="CC266" s="129">
        <f t="shared" si="105"/>
        <v>0</v>
      </c>
      <c r="CD266" s="130">
        <f t="shared" si="106"/>
        <v>1</v>
      </c>
      <c r="CE266" s="130">
        <f t="shared" si="104"/>
        <v>0</v>
      </c>
      <c r="CF266" s="131">
        <f t="shared" si="107"/>
        <v>0</v>
      </c>
      <c r="CG266" s="130" t="str">
        <f t="shared" si="108"/>
        <v/>
      </c>
      <c r="CH266" s="130" t="str">
        <f t="shared" si="109"/>
        <v/>
      </c>
      <c r="CI266" s="130">
        <f t="shared" si="110"/>
        <v>0</v>
      </c>
    </row>
    <row r="267" spans="81:87" ht="12.6" hidden="1" customHeight="1" x14ac:dyDescent="0.25">
      <c r="CC267" s="129">
        <f t="shared" si="105"/>
        <v>0</v>
      </c>
      <c r="CD267" s="130">
        <f t="shared" si="106"/>
        <v>1</v>
      </c>
      <c r="CE267" s="130">
        <f t="shared" si="104"/>
        <v>0</v>
      </c>
      <c r="CF267" s="131">
        <f t="shared" si="107"/>
        <v>0</v>
      </c>
      <c r="CG267" s="130" t="str">
        <f t="shared" si="108"/>
        <v/>
      </c>
      <c r="CH267" s="130" t="str">
        <f t="shared" si="109"/>
        <v/>
      </c>
      <c r="CI267" s="130">
        <f t="shared" si="110"/>
        <v>0</v>
      </c>
    </row>
    <row r="268" spans="81:87" ht="12.6" hidden="1" customHeight="1" x14ac:dyDescent="0.25">
      <c r="CC268" s="129">
        <f t="shared" si="105"/>
        <v>0</v>
      </c>
      <c r="CD268" s="130">
        <f t="shared" si="106"/>
        <v>1</v>
      </c>
      <c r="CE268" s="130">
        <f t="shared" si="104"/>
        <v>0</v>
      </c>
      <c r="CF268" s="131">
        <f t="shared" si="107"/>
        <v>0</v>
      </c>
      <c r="CG268" s="130" t="str">
        <f t="shared" si="108"/>
        <v/>
      </c>
      <c r="CH268" s="130" t="str">
        <f t="shared" si="109"/>
        <v/>
      </c>
      <c r="CI268" s="130">
        <f t="shared" si="110"/>
        <v>0</v>
      </c>
    </row>
    <row r="269" spans="81:87" ht="12.6" hidden="1" customHeight="1" x14ac:dyDescent="0.25">
      <c r="CC269" s="129">
        <f t="shared" si="105"/>
        <v>0</v>
      </c>
      <c r="CD269" s="130">
        <f t="shared" si="106"/>
        <v>1</v>
      </c>
      <c r="CE269" s="130">
        <f t="shared" si="104"/>
        <v>0</v>
      </c>
      <c r="CF269" s="131">
        <f t="shared" si="107"/>
        <v>0</v>
      </c>
      <c r="CG269" s="130" t="str">
        <f t="shared" si="108"/>
        <v/>
      </c>
      <c r="CH269" s="130" t="str">
        <f t="shared" si="109"/>
        <v/>
      </c>
      <c r="CI269" s="130">
        <f t="shared" si="110"/>
        <v>0</v>
      </c>
    </row>
    <row r="270" spans="81:87" ht="12.6" hidden="1" customHeight="1" x14ac:dyDescent="0.25">
      <c r="CC270" s="129">
        <f t="shared" si="105"/>
        <v>0</v>
      </c>
      <c r="CD270" s="130">
        <f t="shared" si="106"/>
        <v>1</v>
      </c>
      <c r="CE270" s="130">
        <f t="shared" si="104"/>
        <v>0</v>
      </c>
      <c r="CF270" s="131">
        <f t="shared" si="107"/>
        <v>0</v>
      </c>
      <c r="CG270" s="130" t="str">
        <f t="shared" si="108"/>
        <v/>
      </c>
      <c r="CH270" s="130" t="str">
        <f t="shared" si="109"/>
        <v/>
      </c>
      <c r="CI270" s="130">
        <f t="shared" si="110"/>
        <v>0</v>
      </c>
    </row>
    <row r="271" spans="81:87" ht="12.6" hidden="1" customHeight="1" x14ac:dyDescent="0.25">
      <c r="CC271" s="129">
        <f t="shared" si="105"/>
        <v>0</v>
      </c>
      <c r="CD271" s="130">
        <f t="shared" si="106"/>
        <v>1</v>
      </c>
      <c r="CE271" s="130">
        <f t="shared" si="104"/>
        <v>0</v>
      </c>
      <c r="CF271" s="131">
        <f t="shared" si="107"/>
        <v>0</v>
      </c>
      <c r="CG271" s="130" t="str">
        <f t="shared" si="108"/>
        <v/>
      </c>
      <c r="CH271" s="130" t="str">
        <f t="shared" si="109"/>
        <v/>
      </c>
      <c r="CI271" s="130">
        <f t="shared" si="110"/>
        <v>0</v>
      </c>
    </row>
    <row r="272" spans="81:87" ht="12.6" hidden="1" customHeight="1" x14ac:dyDescent="0.25">
      <c r="CC272" s="129">
        <f t="shared" si="105"/>
        <v>0</v>
      </c>
      <c r="CD272" s="130">
        <f t="shared" si="106"/>
        <v>1</v>
      </c>
      <c r="CE272" s="130">
        <f t="shared" si="104"/>
        <v>0</v>
      </c>
      <c r="CF272" s="131">
        <f t="shared" si="107"/>
        <v>0</v>
      </c>
      <c r="CG272" s="130" t="str">
        <f t="shared" si="108"/>
        <v/>
      </c>
      <c r="CH272" s="130" t="str">
        <f t="shared" si="109"/>
        <v/>
      </c>
      <c r="CI272" s="130">
        <f t="shared" si="110"/>
        <v>0</v>
      </c>
    </row>
    <row r="273" spans="81:87" ht="12.6" hidden="1" customHeight="1" x14ac:dyDescent="0.25">
      <c r="CC273" s="129">
        <f t="shared" si="105"/>
        <v>0</v>
      </c>
      <c r="CD273" s="130">
        <f t="shared" si="106"/>
        <v>1</v>
      </c>
      <c r="CE273" s="130">
        <f t="shared" si="104"/>
        <v>0</v>
      </c>
      <c r="CF273" s="131">
        <f t="shared" si="107"/>
        <v>0</v>
      </c>
      <c r="CG273" s="130" t="str">
        <f t="shared" si="108"/>
        <v/>
      </c>
      <c r="CH273" s="130" t="str">
        <f t="shared" si="109"/>
        <v/>
      </c>
      <c r="CI273" s="130">
        <f t="shared" si="110"/>
        <v>0</v>
      </c>
    </row>
    <row r="274" spans="81:87" ht="12.6" hidden="1" customHeight="1" x14ac:dyDescent="0.25">
      <c r="CC274" s="129">
        <f t="shared" si="105"/>
        <v>0</v>
      </c>
      <c r="CD274" s="130">
        <f t="shared" si="106"/>
        <v>1</v>
      </c>
      <c r="CE274" s="130">
        <f t="shared" si="104"/>
        <v>0</v>
      </c>
      <c r="CF274" s="131">
        <f t="shared" si="107"/>
        <v>0</v>
      </c>
      <c r="CG274" s="130" t="str">
        <f t="shared" si="108"/>
        <v/>
      </c>
      <c r="CH274" s="130" t="str">
        <f t="shared" si="109"/>
        <v/>
      </c>
      <c r="CI274" s="130">
        <f t="shared" si="110"/>
        <v>0</v>
      </c>
    </row>
    <row r="275" spans="81:87" ht="12.6" hidden="1" customHeight="1" x14ac:dyDescent="0.25">
      <c r="CC275" s="129">
        <f t="shared" si="105"/>
        <v>0</v>
      </c>
      <c r="CD275" s="130">
        <f t="shared" si="106"/>
        <v>1</v>
      </c>
      <c r="CE275" s="130">
        <f t="shared" si="104"/>
        <v>0</v>
      </c>
      <c r="CF275" s="131">
        <f t="shared" si="107"/>
        <v>0</v>
      </c>
      <c r="CG275" s="130" t="str">
        <f t="shared" si="108"/>
        <v/>
      </c>
      <c r="CH275" s="130" t="str">
        <f t="shared" si="109"/>
        <v/>
      </c>
      <c r="CI275" s="130">
        <f t="shared" si="110"/>
        <v>0</v>
      </c>
    </row>
    <row r="276" spans="81:87" ht="12.6" hidden="1" customHeight="1" x14ac:dyDescent="0.25">
      <c r="CC276" s="129">
        <f t="shared" si="105"/>
        <v>0</v>
      </c>
      <c r="CD276" s="130">
        <f t="shared" si="106"/>
        <v>1</v>
      </c>
      <c r="CE276" s="130">
        <f t="shared" si="104"/>
        <v>0</v>
      </c>
      <c r="CF276" s="131">
        <f t="shared" si="107"/>
        <v>0</v>
      </c>
      <c r="CG276" s="130" t="str">
        <f t="shared" si="108"/>
        <v/>
      </c>
      <c r="CH276" s="130" t="str">
        <f t="shared" si="109"/>
        <v/>
      </c>
      <c r="CI276" s="130">
        <f t="shared" si="110"/>
        <v>0</v>
      </c>
    </row>
    <row r="277" spans="81:87" ht="12.6" hidden="1" customHeight="1" x14ac:dyDescent="0.25">
      <c r="CC277" s="129">
        <f t="shared" si="105"/>
        <v>0</v>
      </c>
      <c r="CD277" s="130">
        <f t="shared" si="106"/>
        <v>1</v>
      </c>
      <c r="CE277" s="130">
        <f t="shared" si="104"/>
        <v>0</v>
      </c>
      <c r="CF277" s="131">
        <f t="shared" si="107"/>
        <v>0</v>
      </c>
      <c r="CG277" s="130" t="str">
        <f t="shared" si="108"/>
        <v/>
      </c>
      <c r="CH277" s="130" t="str">
        <f t="shared" si="109"/>
        <v/>
      </c>
      <c r="CI277" s="130">
        <f t="shared" si="110"/>
        <v>0</v>
      </c>
    </row>
    <row r="278" spans="81:87" ht="12.6" hidden="1" customHeight="1" x14ac:dyDescent="0.25">
      <c r="CC278" s="129">
        <f t="shared" si="105"/>
        <v>0</v>
      </c>
      <c r="CD278" s="130">
        <f t="shared" si="106"/>
        <v>1</v>
      </c>
      <c r="CE278" s="130">
        <f t="shared" si="104"/>
        <v>0</v>
      </c>
      <c r="CF278" s="131">
        <f t="shared" si="107"/>
        <v>0</v>
      </c>
      <c r="CG278" s="130" t="str">
        <f t="shared" si="108"/>
        <v/>
      </c>
      <c r="CH278" s="130" t="str">
        <f t="shared" si="109"/>
        <v/>
      </c>
      <c r="CI278" s="130">
        <f t="shared" si="110"/>
        <v>0</v>
      </c>
    </row>
    <row r="279" spans="81:87" ht="12.6" hidden="1" customHeight="1" x14ac:dyDescent="0.25">
      <c r="CC279" s="129">
        <f t="shared" si="105"/>
        <v>0</v>
      </c>
      <c r="CD279" s="130">
        <f t="shared" si="106"/>
        <v>1</v>
      </c>
      <c r="CE279" s="130">
        <f t="shared" si="104"/>
        <v>0</v>
      </c>
      <c r="CF279" s="131">
        <f t="shared" si="107"/>
        <v>0</v>
      </c>
      <c r="CG279" s="130" t="str">
        <f t="shared" si="108"/>
        <v/>
      </c>
      <c r="CH279" s="130" t="str">
        <f t="shared" si="109"/>
        <v/>
      </c>
      <c r="CI279" s="130">
        <f t="shared" si="110"/>
        <v>0</v>
      </c>
    </row>
    <row r="280" spans="81:87" ht="12.6" hidden="1" customHeight="1" x14ac:dyDescent="0.25">
      <c r="CC280" s="129">
        <f t="shared" si="105"/>
        <v>0</v>
      </c>
      <c r="CD280" s="130">
        <f t="shared" si="106"/>
        <v>1</v>
      </c>
      <c r="CE280" s="130">
        <f t="shared" si="104"/>
        <v>0</v>
      </c>
      <c r="CF280" s="131">
        <f t="shared" si="107"/>
        <v>0</v>
      </c>
      <c r="CG280" s="130" t="str">
        <f t="shared" si="108"/>
        <v/>
      </c>
      <c r="CH280" s="130" t="str">
        <f t="shared" si="109"/>
        <v/>
      </c>
      <c r="CI280" s="130">
        <f t="shared" si="110"/>
        <v>0</v>
      </c>
    </row>
    <row r="281" spans="81:87" ht="12.6" hidden="1" customHeight="1" x14ac:dyDescent="0.25">
      <c r="CC281" s="129">
        <f t="shared" si="105"/>
        <v>0</v>
      </c>
      <c r="CD281" s="130">
        <f t="shared" si="106"/>
        <v>1</v>
      </c>
      <c r="CE281" s="130">
        <f t="shared" si="104"/>
        <v>0</v>
      </c>
      <c r="CF281" s="131">
        <f t="shared" si="107"/>
        <v>0</v>
      </c>
      <c r="CG281" s="130" t="str">
        <f t="shared" si="108"/>
        <v/>
      </c>
      <c r="CH281" s="130" t="str">
        <f t="shared" si="109"/>
        <v/>
      </c>
      <c r="CI281" s="130">
        <f t="shared" si="110"/>
        <v>0</v>
      </c>
    </row>
    <row r="282" spans="81:87" ht="12.6" hidden="1" customHeight="1" x14ac:dyDescent="0.25">
      <c r="CC282" s="129">
        <f t="shared" si="105"/>
        <v>0</v>
      </c>
      <c r="CD282" s="130">
        <f t="shared" si="106"/>
        <v>1</v>
      </c>
      <c r="CE282" s="130">
        <f t="shared" si="104"/>
        <v>0</v>
      </c>
      <c r="CF282" s="131">
        <f t="shared" si="107"/>
        <v>0</v>
      </c>
      <c r="CG282" s="130" t="str">
        <f t="shared" si="108"/>
        <v/>
      </c>
      <c r="CH282" s="130" t="str">
        <f t="shared" si="109"/>
        <v/>
      </c>
      <c r="CI282" s="130">
        <f t="shared" si="110"/>
        <v>0</v>
      </c>
    </row>
    <row r="283" spans="81:87" ht="12.6" hidden="1" customHeight="1" x14ac:dyDescent="0.25">
      <c r="CC283" s="129">
        <f t="shared" si="105"/>
        <v>0</v>
      </c>
      <c r="CD283" s="130">
        <f t="shared" si="106"/>
        <v>1</v>
      </c>
      <c r="CE283" s="130">
        <f t="shared" si="104"/>
        <v>0</v>
      </c>
      <c r="CF283" s="131">
        <f t="shared" si="107"/>
        <v>0</v>
      </c>
      <c r="CG283" s="130" t="str">
        <f t="shared" si="108"/>
        <v/>
      </c>
      <c r="CH283" s="130" t="str">
        <f t="shared" si="109"/>
        <v/>
      </c>
      <c r="CI283" s="130">
        <f t="shared" si="110"/>
        <v>0</v>
      </c>
    </row>
    <row r="284" spans="81:87" ht="12.6" hidden="1" customHeight="1" x14ac:dyDescent="0.25">
      <c r="CC284" s="129">
        <f t="shared" si="105"/>
        <v>0</v>
      </c>
      <c r="CD284" s="130">
        <f t="shared" si="106"/>
        <v>1</v>
      </c>
      <c r="CE284" s="130">
        <f t="shared" si="104"/>
        <v>0</v>
      </c>
      <c r="CF284" s="131">
        <f t="shared" si="107"/>
        <v>0</v>
      </c>
      <c r="CG284" s="130" t="str">
        <f t="shared" si="108"/>
        <v/>
      </c>
      <c r="CH284" s="130" t="str">
        <f t="shared" si="109"/>
        <v/>
      </c>
      <c r="CI284" s="130">
        <f t="shared" si="110"/>
        <v>0</v>
      </c>
    </row>
    <row r="285" spans="81:87" ht="12.6" hidden="1" customHeight="1" x14ac:dyDescent="0.25">
      <c r="CC285" s="129">
        <f t="shared" si="105"/>
        <v>0</v>
      </c>
      <c r="CD285" s="130">
        <f t="shared" si="106"/>
        <v>1</v>
      </c>
      <c r="CE285" s="130">
        <f t="shared" si="104"/>
        <v>0</v>
      </c>
      <c r="CF285" s="131">
        <f t="shared" si="107"/>
        <v>0</v>
      </c>
      <c r="CG285" s="130" t="str">
        <f t="shared" si="108"/>
        <v/>
      </c>
      <c r="CH285" s="130" t="str">
        <f t="shared" si="109"/>
        <v/>
      </c>
      <c r="CI285" s="130">
        <f t="shared" si="110"/>
        <v>0</v>
      </c>
    </row>
    <row r="286" spans="81:87" ht="12.6" hidden="1" customHeight="1" x14ac:dyDescent="0.25">
      <c r="CC286" s="129">
        <f t="shared" si="105"/>
        <v>0</v>
      </c>
      <c r="CD286" s="130">
        <f t="shared" si="106"/>
        <v>1</v>
      </c>
      <c r="CE286" s="130">
        <f t="shared" si="104"/>
        <v>0</v>
      </c>
      <c r="CF286" s="131">
        <f t="shared" si="107"/>
        <v>0</v>
      </c>
      <c r="CG286" s="130" t="str">
        <f t="shared" si="108"/>
        <v/>
      </c>
      <c r="CH286" s="130" t="str">
        <f t="shared" si="109"/>
        <v/>
      </c>
      <c r="CI286" s="130">
        <f t="shared" si="110"/>
        <v>0</v>
      </c>
    </row>
    <row r="287" spans="81:87" ht="12.6" hidden="1" customHeight="1" x14ac:dyDescent="0.25">
      <c r="CC287" s="129">
        <f t="shared" si="105"/>
        <v>0</v>
      </c>
      <c r="CD287" s="130">
        <f t="shared" si="106"/>
        <v>1</v>
      </c>
      <c r="CE287" s="130">
        <f t="shared" si="104"/>
        <v>0</v>
      </c>
      <c r="CF287" s="131">
        <f t="shared" si="107"/>
        <v>0</v>
      </c>
      <c r="CG287" s="130" t="str">
        <f t="shared" si="108"/>
        <v/>
      </c>
      <c r="CH287" s="130" t="str">
        <f t="shared" si="109"/>
        <v/>
      </c>
      <c r="CI287" s="130">
        <f t="shared" si="110"/>
        <v>0</v>
      </c>
    </row>
    <row r="288" spans="81:87" ht="12.6" hidden="1" customHeight="1" x14ac:dyDescent="0.25">
      <c r="CC288" s="129">
        <f t="shared" si="105"/>
        <v>0</v>
      </c>
      <c r="CD288" s="130">
        <f t="shared" si="106"/>
        <v>1</v>
      </c>
      <c r="CE288" s="130">
        <f t="shared" si="104"/>
        <v>0</v>
      </c>
      <c r="CF288" s="131">
        <f t="shared" si="107"/>
        <v>0</v>
      </c>
      <c r="CG288" s="130" t="str">
        <f t="shared" si="108"/>
        <v/>
      </c>
      <c r="CH288" s="130" t="str">
        <f t="shared" si="109"/>
        <v/>
      </c>
      <c r="CI288" s="130">
        <f t="shared" si="110"/>
        <v>0</v>
      </c>
    </row>
    <row r="289" spans="81:87" ht="12.6" hidden="1" customHeight="1" x14ac:dyDescent="0.25">
      <c r="CC289" s="129">
        <f t="shared" si="105"/>
        <v>0</v>
      </c>
      <c r="CD289" s="130">
        <f t="shared" si="106"/>
        <v>1</v>
      </c>
      <c r="CE289" s="130">
        <f t="shared" si="104"/>
        <v>0</v>
      </c>
      <c r="CF289" s="131">
        <f t="shared" si="107"/>
        <v>0</v>
      </c>
      <c r="CG289" s="130" t="str">
        <f t="shared" si="108"/>
        <v/>
      </c>
      <c r="CH289" s="130" t="str">
        <f t="shared" si="109"/>
        <v/>
      </c>
      <c r="CI289" s="130">
        <f t="shared" si="110"/>
        <v>0</v>
      </c>
    </row>
    <row r="290" spans="81:87" ht="12.6" hidden="1" customHeight="1" x14ac:dyDescent="0.25">
      <c r="CC290" s="129">
        <f t="shared" si="105"/>
        <v>0</v>
      </c>
      <c r="CD290" s="130">
        <f t="shared" si="106"/>
        <v>1</v>
      </c>
      <c r="CE290" s="130">
        <f t="shared" si="104"/>
        <v>0</v>
      </c>
      <c r="CF290" s="131">
        <f t="shared" si="107"/>
        <v>0</v>
      </c>
      <c r="CG290" s="130" t="str">
        <f t="shared" si="108"/>
        <v/>
      </c>
      <c r="CH290" s="130" t="str">
        <f t="shared" si="109"/>
        <v/>
      </c>
      <c r="CI290" s="130">
        <f t="shared" si="110"/>
        <v>0</v>
      </c>
    </row>
    <row r="291" spans="81:87" ht="12.6" hidden="1" customHeight="1" x14ac:dyDescent="0.25">
      <c r="CC291" s="129">
        <f t="shared" si="105"/>
        <v>0</v>
      </c>
      <c r="CD291" s="130">
        <f t="shared" si="106"/>
        <v>1</v>
      </c>
      <c r="CE291" s="130">
        <f t="shared" si="104"/>
        <v>0</v>
      </c>
      <c r="CF291" s="131">
        <f t="shared" si="107"/>
        <v>0</v>
      </c>
      <c r="CG291" s="130" t="str">
        <f t="shared" si="108"/>
        <v/>
      </c>
      <c r="CH291" s="130" t="str">
        <f t="shared" si="109"/>
        <v/>
      </c>
      <c r="CI291" s="130">
        <f t="shared" si="110"/>
        <v>0</v>
      </c>
    </row>
    <row r="292" spans="81:87" ht="12.6" hidden="1" customHeight="1" x14ac:dyDescent="0.25">
      <c r="CC292" s="129">
        <f t="shared" si="105"/>
        <v>0</v>
      </c>
      <c r="CD292" s="130">
        <f t="shared" si="106"/>
        <v>1</v>
      </c>
      <c r="CE292" s="130">
        <f t="shared" si="104"/>
        <v>0</v>
      </c>
      <c r="CF292" s="131">
        <f t="shared" si="107"/>
        <v>0</v>
      </c>
      <c r="CG292" s="130" t="str">
        <f t="shared" si="108"/>
        <v/>
      </c>
      <c r="CH292" s="130" t="str">
        <f t="shared" si="109"/>
        <v/>
      </c>
      <c r="CI292" s="130">
        <f t="shared" si="110"/>
        <v>0</v>
      </c>
    </row>
    <row r="293" spans="81:87" ht="12.6" hidden="1" customHeight="1" x14ac:dyDescent="0.25">
      <c r="CC293" s="129">
        <f t="shared" si="105"/>
        <v>0</v>
      </c>
      <c r="CD293" s="130">
        <f t="shared" si="106"/>
        <v>1</v>
      </c>
      <c r="CE293" s="130">
        <f t="shared" si="104"/>
        <v>0</v>
      </c>
      <c r="CF293" s="131">
        <f t="shared" si="107"/>
        <v>0</v>
      </c>
      <c r="CG293" s="130" t="str">
        <f t="shared" si="108"/>
        <v/>
      </c>
      <c r="CH293" s="130" t="str">
        <f t="shared" si="109"/>
        <v/>
      </c>
      <c r="CI293" s="130">
        <f t="shared" si="110"/>
        <v>0</v>
      </c>
    </row>
    <row r="294" spans="81:87" ht="12.6" hidden="1" customHeight="1" x14ac:dyDescent="0.25">
      <c r="CC294" s="129">
        <f t="shared" si="105"/>
        <v>0</v>
      </c>
      <c r="CD294" s="130">
        <f t="shared" si="106"/>
        <v>1</v>
      </c>
      <c r="CE294" s="130">
        <f t="shared" si="104"/>
        <v>0</v>
      </c>
      <c r="CF294" s="131">
        <f t="shared" si="107"/>
        <v>0</v>
      </c>
      <c r="CG294" s="130" t="str">
        <f t="shared" si="108"/>
        <v/>
      </c>
      <c r="CH294" s="130" t="str">
        <f t="shared" si="109"/>
        <v/>
      </c>
      <c r="CI294" s="130">
        <f t="shared" si="110"/>
        <v>0</v>
      </c>
    </row>
    <row r="295" spans="81:87" ht="12.6" hidden="1" customHeight="1" x14ac:dyDescent="0.25">
      <c r="CC295" s="129">
        <f t="shared" si="105"/>
        <v>0</v>
      </c>
      <c r="CD295" s="130">
        <f t="shared" si="106"/>
        <v>1</v>
      </c>
      <c r="CE295" s="130">
        <f t="shared" si="104"/>
        <v>0</v>
      </c>
      <c r="CF295" s="131">
        <f t="shared" si="107"/>
        <v>0</v>
      </c>
      <c r="CG295" s="130" t="str">
        <f t="shared" si="108"/>
        <v/>
      </c>
      <c r="CH295" s="130" t="str">
        <f t="shared" si="109"/>
        <v/>
      </c>
      <c r="CI295" s="130">
        <f t="shared" si="110"/>
        <v>0</v>
      </c>
    </row>
    <row r="296" spans="81:87" ht="12.6" hidden="1" customHeight="1" x14ac:dyDescent="0.25">
      <c r="CC296" s="129">
        <f t="shared" si="105"/>
        <v>0</v>
      </c>
      <c r="CD296" s="130">
        <f t="shared" si="106"/>
        <v>1</v>
      </c>
      <c r="CE296" s="130">
        <f t="shared" si="104"/>
        <v>0</v>
      </c>
      <c r="CF296" s="131">
        <f t="shared" si="107"/>
        <v>0</v>
      </c>
      <c r="CG296" s="130" t="str">
        <f t="shared" si="108"/>
        <v/>
      </c>
      <c r="CH296" s="130" t="str">
        <f t="shared" si="109"/>
        <v/>
      </c>
      <c r="CI296" s="130">
        <f t="shared" si="110"/>
        <v>0</v>
      </c>
    </row>
    <row r="297" spans="81:87" ht="12.6" hidden="1" customHeight="1" x14ac:dyDescent="0.25">
      <c r="CC297" s="129">
        <f t="shared" si="105"/>
        <v>0</v>
      </c>
      <c r="CD297" s="130">
        <f t="shared" si="106"/>
        <v>1</v>
      </c>
      <c r="CE297" s="130">
        <f t="shared" si="104"/>
        <v>0</v>
      </c>
      <c r="CF297" s="131">
        <f t="shared" si="107"/>
        <v>0</v>
      </c>
      <c r="CG297" s="130" t="str">
        <f t="shared" si="108"/>
        <v/>
      </c>
      <c r="CH297" s="130" t="str">
        <f t="shared" si="109"/>
        <v/>
      </c>
      <c r="CI297" s="130">
        <f t="shared" si="110"/>
        <v>0</v>
      </c>
    </row>
    <row r="298" spans="81:87" ht="12.6" hidden="1" customHeight="1" x14ac:dyDescent="0.25">
      <c r="CC298" s="129">
        <f t="shared" si="105"/>
        <v>0</v>
      </c>
      <c r="CD298" s="130">
        <f t="shared" si="106"/>
        <v>1</v>
      </c>
      <c r="CE298" s="130">
        <f t="shared" si="104"/>
        <v>0</v>
      </c>
      <c r="CF298" s="131">
        <f t="shared" si="107"/>
        <v>0</v>
      </c>
      <c r="CG298" s="130" t="str">
        <f t="shared" si="108"/>
        <v/>
      </c>
      <c r="CH298" s="130" t="str">
        <f t="shared" si="109"/>
        <v/>
      </c>
      <c r="CI298" s="130">
        <f t="shared" si="110"/>
        <v>0</v>
      </c>
    </row>
    <row r="299" spans="81:87" ht="12.6" hidden="1" customHeight="1" x14ac:dyDescent="0.25">
      <c r="CC299" s="129">
        <f t="shared" si="105"/>
        <v>0</v>
      </c>
      <c r="CD299" s="130">
        <f t="shared" si="106"/>
        <v>1</v>
      </c>
      <c r="CE299" s="130">
        <f t="shared" si="104"/>
        <v>0</v>
      </c>
      <c r="CF299" s="131">
        <f t="shared" si="107"/>
        <v>0</v>
      </c>
      <c r="CG299" s="130" t="str">
        <f t="shared" si="108"/>
        <v/>
      </c>
      <c r="CH299" s="130" t="str">
        <f t="shared" si="109"/>
        <v/>
      </c>
      <c r="CI299" s="130">
        <f t="shared" si="110"/>
        <v>0</v>
      </c>
    </row>
    <row r="300" spans="81:87" ht="12.6" hidden="1" customHeight="1" x14ac:dyDescent="0.25">
      <c r="CC300" s="129">
        <f t="shared" si="105"/>
        <v>0</v>
      </c>
      <c r="CD300" s="130">
        <f t="shared" si="106"/>
        <v>1</v>
      </c>
      <c r="CE300" s="130">
        <f t="shared" si="104"/>
        <v>0</v>
      </c>
      <c r="CF300" s="131">
        <f t="shared" si="107"/>
        <v>0</v>
      </c>
      <c r="CG300" s="130" t="str">
        <f t="shared" si="108"/>
        <v/>
      </c>
      <c r="CH300" s="130" t="str">
        <f t="shared" si="109"/>
        <v/>
      </c>
      <c r="CI300" s="130">
        <f t="shared" si="110"/>
        <v>0</v>
      </c>
    </row>
    <row r="301" spans="81:87" ht="12.6" hidden="1" customHeight="1" x14ac:dyDescent="0.25">
      <c r="CC301" s="129">
        <f t="shared" si="105"/>
        <v>0</v>
      </c>
      <c r="CD301" s="130">
        <f t="shared" si="106"/>
        <v>1</v>
      </c>
      <c r="CE301" s="130">
        <f t="shared" si="104"/>
        <v>0</v>
      </c>
      <c r="CF301" s="131">
        <f t="shared" si="107"/>
        <v>0</v>
      </c>
      <c r="CG301" s="130" t="str">
        <f t="shared" si="108"/>
        <v/>
      </c>
      <c r="CH301" s="130" t="str">
        <f t="shared" si="109"/>
        <v/>
      </c>
      <c r="CI301" s="130">
        <f t="shared" si="110"/>
        <v>0</v>
      </c>
    </row>
    <row r="302" spans="81:87" ht="12.6" hidden="1" customHeight="1" x14ac:dyDescent="0.25">
      <c r="CC302" s="129">
        <f t="shared" si="105"/>
        <v>0</v>
      </c>
      <c r="CD302" s="130">
        <f t="shared" si="106"/>
        <v>1</v>
      </c>
      <c r="CE302" s="130">
        <f t="shared" si="104"/>
        <v>0</v>
      </c>
      <c r="CF302" s="131">
        <f t="shared" si="107"/>
        <v>0</v>
      </c>
      <c r="CG302" s="130" t="str">
        <f t="shared" si="108"/>
        <v/>
      </c>
      <c r="CH302" s="130" t="str">
        <f t="shared" si="109"/>
        <v/>
      </c>
      <c r="CI302" s="130">
        <f t="shared" si="110"/>
        <v>0</v>
      </c>
    </row>
    <row r="303" spans="81:87" ht="12.6" hidden="1" customHeight="1" x14ac:dyDescent="0.25">
      <c r="CC303" s="129">
        <f t="shared" si="105"/>
        <v>0</v>
      </c>
      <c r="CD303" s="130">
        <f t="shared" si="106"/>
        <v>1</v>
      </c>
      <c r="CE303" s="130">
        <f t="shared" si="104"/>
        <v>0</v>
      </c>
      <c r="CF303" s="131">
        <f t="shared" si="107"/>
        <v>0</v>
      </c>
      <c r="CG303" s="130" t="str">
        <f t="shared" si="108"/>
        <v/>
      </c>
      <c r="CH303" s="130" t="str">
        <f t="shared" si="109"/>
        <v/>
      </c>
      <c r="CI303" s="130">
        <f t="shared" si="110"/>
        <v>0</v>
      </c>
    </row>
    <row r="304" spans="81:87" ht="12.6" hidden="1" customHeight="1" x14ac:dyDescent="0.25">
      <c r="CC304" s="129">
        <f t="shared" si="105"/>
        <v>0</v>
      </c>
      <c r="CD304" s="130">
        <f t="shared" si="106"/>
        <v>1</v>
      </c>
      <c r="CE304" s="130">
        <f t="shared" si="104"/>
        <v>0</v>
      </c>
      <c r="CF304" s="131">
        <f t="shared" si="107"/>
        <v>0</v>
      </c>
      <c r="CG304" s="130" t="str">
        <f t="shared" si="108"/>
        <v/>
      </c>
      <c r="CH304" s="130" t="str">
        <f t="shared" si="109"/>
        <v/>
      </c>
      <c r="CI304" s="130">
        <f t="shared" si="110"/>
        <v>0</v>
      </c>
    </row>
    <row r="305" spans="81:87" ht="12.6" hidden="1" customHeight="1" x14ac:dyDescent="0.25">
      <c r="CC305" s="129">
        <f t="shared" si="105"/>
        <v>0</v>
      </c>
      <c r="CD305" s="130">
        <f t="shared" si="106"/>
        <v>1</v>
      </c>
      <c r="CE305" s="130">
        <f t="shared" si="104"/>
        <v>0</v>
      </c>
      <c r="CF305" s="131">
        <f t="shared" si="107"/>
        <v>0</v>
      </c>
      <c r="CG305" s="130" t="str">
        <f t="shared" si="108"/>
        <v/>
      </c>
      <c r="CH305" s="130" t="str">
        <f t="shared" si="109"/>
        <v/>
      </c>
      <c r="CI305" s="130">
        <f t="shared" si="110"/>
        <v>0</v>
      </c>
    </row>
    <row r="306" spans="81:87" ht="12.6" hidden="1" customHeight="1" x14ac:dyDescent="0.25">
      <c r="CC306" s="129">
        <f t="shared" si="105"/>
        <v>0</v>
      </c>
      <c r="CD306" s="130">
        <f t="shared" si="106"/>
        <v>1</v>
      </c>
      <c r="CE306" s="130">
        <f t="shared" si="104"/>
        <v>0</v>
      </c>
      <c r="CF306" s="131">
        <f t="shared" si="107"/>
        <v>0</v>
      </c>
      <c r="CG306" s="130" t="str">
        <f t="shared" si="108"/>
        <v/>
      </c>
      <c r="CH306" s="130" t="str">
        <f t="shared" si="109"/>
        <v/>
      </c>
      <c r="CI306" s="130">
        <f t="shared" si="110"/>
        <v>0</v>
      </c>
    </row>
    <row r="307" spans="81:87" ht="12.6" hidden="1" customHeight="1" x14ac:dyDescent="0.25">
      <c r="CC307" s="129">
        <f t="shared" si="105"/>
        <v>0</v>
      </c>
      <c r="CD307" s="130">
        <f t="shared" si="106"/>
        <v>1</v>
      </c>
      <c r="CE307" s="130">
        <f t="shared" si="104"/>
        <v>0</v>
      </c>
      <c r="CF307" s="131">
        <f t="shared" si="107"/>
        <v>0</v>
      </c>
      <c r="CG307" s="130" t="str">
        <f t="shared" si="108"/>
        <v/>
      </c>
      <c r="CH307" s="130" t="str">
        <f t="shared" si="109"/>
        <v/>
      </c>
      <c r="CI307" s="130">
        <f t="shared" si="110"/>
        <v>0</v>
      </c>
    </row>
    <row r="308" spans="81:87" ht="12.6" hidden="1" customHeight="1" x14ac:dyDescent="0.25">
      <c r="CC308" s="129">
        <f t="shared" si="105"/>
        <v>0</v>
      </c>
      <c r="CD308" s="130">
        <f t="shared" si="106"/>
        <v>1</v>
      </c>
      <c r="CE308" s="130">
        <f t="shared" si="104"/>
        <v>0</v>
      </c>
      <c r="CF308" s="131">
        <f t="shared" si="107"/>
        <v>0</v>
      </c>
      <c r="CG308" s="130" t="str">
        <f t="shared" si="108"/>
        <v/>
      </c>
      <c r="CH308" s="130" t="str">
        <f t="shared" si="109"/>
        <v/>
      </c>
      <c r="CI308" s="130">
        <f t="shared" si="110"/>
        <v>0</v>
      </c>
    </row>
    <row r="309" spans="81:87" ht="12.6" hidden="1" customHeight="1" x14ac:dyDescent="0.25">
      <c r="CC309" s="129">
        <f t="shared" si="105"/>
        <v>0</v>
      </c>
      <c r="CD309" s="130">
        <f t="shared" si="106"/>
        <v>1</v>
      </c>
      <c r="CE309" s="130">
        <f t="shared" si="104"/>
        <v>0</v>
      </c>
      <c r="CF309" s="131">
        <f t="shared" si="107"/>
        <v>0</v>
      </c>
      <c r="CG309" s="130" t="str">
        <f t="shared" si="108"/>
        <v/>
      </c>
      <c r="CH309" s="130" t="str">
        <f t="shared" si="109"/>
        <v/>
      </c>
      <c r="CI309" s="130">
        <f t="shared" si="110"/>
        <v>0</v>
      </c>
    </row>
    <row r="310" spans="81:87" ht="12.6" hidden="1" customHeight="1" x14ac:dyDescent="0.25">
      <c r="CC310" s="129">
        <f t="shared" si="105"/>
        <v>0</v>
      </c>
      <c r="CD310" s="130">
        <f t="shared" si="106"/>
        <v>1</v>
      </c>
      <c r="CE310" s="130">
        <f t="shared" si="104"/>
        <v>0</v>
      </c>
      <c r="CF310" s="131">
        <f t="shared" si="107"/>
        <v>0</v>
      </c>
      <c r="CG310" s="130" t="str">
        <f t="shared" si="108"/>
        <v/>
      </c>
      <c r="CH310" s="130" t="str">
        <f t="shared" si="109"/>
        <v/>
      </c>
      <c r="CI310" s="130">
        <f t="shared" si="110"/>
        <v>0</v>
      </c>
    </row>
    <row r="311" spans="81:87" ht="12.6" hidden="1" customHeight="1" x14ac:dyDescent="0.25">
      <c r="CC311" s="129">
        <f t="shared" si="105"/>
        <v>0</v>
      </c>
      <c r="CD311" s="130">
        <f t="shared" si="106"/>
        <v>1</v>
      </c>
      <c r="CE311" s="130">
        <f t="shared" si="104"/>
        <v>0</v>
      </c>
      <c r="CF311" s="131">
        <f t="shared" si="107"/>
        <v>0</v>
      </c>
      <c r="CG311" s="130" t="str">
        <f t="shared" si="108"/>
        <v/>
      </c>
      <c r="CH311" s="130" t="str">
        <f t="shared" si="109"/>
        <v/>
      </c>
      <c r="CI311" s="130">
        <f t="shared" si="110"/>
        <v>0</v>
      </c>
    </row>
    <row r="312" spans="81:87" ht="12.6" hidden="1" customHeight="1" x14ac:dyDescent="0.25">
      <c r="CC312" s="129">
        <f t="shared" si="105"/>
        <v>0</v>
      </c>
      <c r="CD312" s="130">
        <f t="shared" si="106"/>
        <v>1</v>
      </c>
      <c r="CE312" s="130">
        <f t="shared" si="104"/>
        <v>0</v>
      </c>
      <c r="CF312" s="131">
        <f t="shared" si="107"/>
        <v>0</v>
      </c>
      <c r="CG312" s="130" t="str">
        <f t="shared" si="108"/>
        <v/>
      </c>
      <c r="CH312" s="130" t="str">
        <f t="shared" si="109"/>
        <v/>
      </c>
      <c r="CI312" s="130">
        <f t="shared" si="110"/>
        <v>0</v>
      </c>
    </row>
    <row r="313" spans="81:87" ht="12.6" hidden="1" customHeight="1" x14ac:dyDescent="0.25">
      <c r="CC313" s="129">
        <f t="shared" si="105"/>
        <v>0</v>
      </c>
      <c r="CD313" s="130">
        <f t="shared" si="106"/>
        <v>1</v>
      </c>
      <c r="CE313" s="130">
        <f t="shared" si="104"/>
        <v>0</v>
      </c>
      <c r="CF313" s="131">
        <f t="shared" si="107"/>
        <v>0</v>
      </c>
      <c r="CG313" s="130" t="str">
        <f t="shared" si="108"/>
        <v/>
      </c>
      <c r="CH313" s="130" t="str">
        <f t="shared" si="109"/>
        <v/>
      </c>
      <c r="CI313" s="130">
        <f t="shared" si="110"/>
        <v>0</v>
      </c>
    </row>
    <row r="314" spans="81:87" ht="12.6" hidden="1" customHeight="1" x14ac:dyDescent="0.25">
      <c r="CC314" s="129">
        <f t="shared" si="105"/>
        <v>0</v>
      </c>
      <c r="CD314" s="130">
        <f t="shared" si="106"/>
        <v>1</v>
      </c>
      <c r="CE314" s="130">
        <f t="shared" si="104"/>
        <v>0</v>
      </c>
      <c r="CF314" s="131">
        <f t="shared" si="107"/>
        <v>0</v>
      </c>
      <c r="CG314" s="130" t="str">
        <f t="shared" si="108"/>
        <v/>
      </c>
      <c r="CH314" s="130" t="str">
        <f t="shared" si="109"/>
        <v/>
      </c>
      <c r="CI314" s="130">
        <f t="shared" si="110"/>
        <v>0</v>
      </c>
    </row>
    <row r="315" spans="81:87" ht="12.6" hidden="1" customHeight="1" x14ac:dyDescent="0.25">
      <c r="CC315" s="129">
        <f t="shared" si="105"/>
        <v>0</v>
      </c>
      <c r="CD315" s="130">
        <f t="shared" si="106"/>
        <v>1</v>
      </c>
      <c r="CE315" s="130">
        <f t="shared" si="104"/>
        <v>0</v>
      </c>
      <c r="CF315" s="131">
        <f t="shared" si="107"/>
        <v>0</v>
      </c>
      <c r="CG315" s="130" t="str">
        <f t="shared" si="108"/>
        <v/>
      </c>
      <c r="CH315" s="130" t="str">
        <f t="shared" si="109"/>
        <v/>
      </c>
      <c r="CI315" s="130">
        <f t="shared" si="110"/>
        <v>0</v>
      </c>
    </row>
    <row r="316" spans="81:87" ht="12.6" hidden="1" customHeight="1" x14ac:dyDescent="0.25">
      <c r="CC316" s="129">
        <f t="shared" si="105"/>
        <v>0</v>
      </c>
      <c r="CD316" s="130">
        <f t="shared" si="106"/>
        <v>1</v>
      </c>
      <c r="CE316" s="130">
        <f t="shared" si="104"/>
        <v>0</v>
      </c>
      <c r="CF316" s="131">
        <f t="shared" si="107"/>
        <v>0</v>
      </c>
      <c r="CG316" s="130" t="str">
        <f t="shared" si="108"/>
        <v/>
      </c>
      <c r="CH316" s="130" t="str">
        <f t="shared" si="109"/>
        <v/>
      </c>
      <c r="CI316" s="130">
        <f t="shared" si="110"/>
        <v>0</v>
      </c>
    </row>
    <row r="317" spans="81:87" ht="12.6" hidden="1" customHeight="1" x14ac:dyDescent="0.25">
      <c r="CC317" s="129">
        <f t="shared" si="105"/>
        <v>0</v>
      </c>
      <c r="CD317" s="130">
        <f t="shared" si="106"/>
        <v>1</v>
      </c>
      <c r="CE317" s="130">
        <f t="shared" si="104"/>
        <v>0</v>
      </c>
      <c r="CF317" s="131">
        <f t="shared" si="107"/>
        <v>0</v>
      </c>
      <c r="CG317" s="130" t="str">
        <f t="shared" si="108"/>
        <v/>
      </c>
      <c r="CH317" s="130" t="str">
        <f t="shared" si="109"/>
        <v/>
      </c>
      <c r="CI317" s="130">
        <f t="shared" si="110"/>
        <v>0</v>
      </c>
    </row>
    <row r="318" spans="81:87" ht="12.6" hidden="1" customHeight="1" x14ac:dyDescent="0.25">
      <c r="CC318" s="129">
        <f t="shared" si="105"/>
        <v>0</v>
      </c>
      <c r="CD318" s="130">
        <f t="shared" si="106"/>
        <v>1</v>
      </c>
      <c r="CE318" s="130">
        <f t="shared" si="104"/>
        <v>0</v>
      </c>
      <c r="CF318" s="131">
        <f t="shared" si="107"/>
        <v>0</v>
      </c>
      <c r="CG318" s="130" t="str">
        <f t="shared" si="108"/>
        <v/>
      </c>
      <c r="CH318" s="130" t="str">
        <f t="shared" si="109"/>
        <v/>
      </c>
      <c r="CI318" s="130">
        <f t="shared" si="110"/>
        <v>0</v>
      </c>
    </row>
    <row r="319" spans="81:87" ht="12.6" hidden="1" customHeight="1" x14ac:dyDescent="0.25">
      <c r="CC319" s="129">
        <f t="shared" si="105"/>
        <v>0</v>
      </c>
      <c r="CD319" s="130">
        <f t="shared" si="106"/>
        <v>1</v>
      </c>
      <c r="CE319" s="130">
        <f t="shared" si="104"/>
        <v>0</v>
      </c>
      <c r="CF319" s="131">
        <f t="shared" si="107"/>
        <v>0</v>
      </c>
      <c r="CG319" s="130" t="str">
        <f t="shared" si="108"/>
        <v/>
      </c>
      <c r="CH319" s="130" t="str">
        <f t="shared" si="109"/>
        <v/>
      </c>
      <c r="CI319" s="130">
        <f t="shared" si="110"/>
        <v>0</v>
      </c>
    </row>
    <row r="320" spans="81:87" ht="12.6" hidden="1" customHeight="1" x14ac:dyDescent="0.25">
      <c r="CC320" s="129">
        <f t="shared" si="105"/>
        <v>0</v>
      </c>
      <c r="CD320" s="130">
        <f t="shared" si="106"/>
        <v>1</v>
      </c>
      <c r="CE320" s="130">
        <f t="shared" si="104"/>
        <v>0</v>
      </c>
      <c r="CF320" s="131">
        <f t="shared" si="107"/>
        <v>0</v>
      </c>
      <c r="CG320" s="130" t="str">
        <f t="shared" si="108"/>
        <v/>
      </c>
      <c r="CH320" s="130" t="str">
        <f t="shared" si="109"/>
        <v/>
      </c>
      <c r="CI320" s="130">
        <f t="shared" si="110"/>
        <v>0</v>
      </c>
    </row>
    <row r="321" spans="81:87" ht="12.6" hidden="1" customHeight="1" x14ac:dyDescent="0.25">
      <c r="CC321" s="129">
        <f t="shared" si="105"/>
        <v>0</v>
      </c>
      <c r="CD321" s="130">
        <f t="shared" si="106"/>
        <v>1</v>
      </c>
      <c r="CE321" s="130">
        <f t="shared" si="104"/>
        <v>0</v>
      </c>
      <c r="CF321" s="131">
        <f t="shared" si="107"/>
        <v>0</v>
      </c>
      <c r="CG321" s="130" t="str">
        <f t="shared" si="108"/>
        <v/>
      </c>
      <c r="CH321" s="130" t="str">
        <f t="shared" si="109"/>
        <v/>
      </c>
      <c r="CI321" s="130">
        <f t="shared" si="110"/>
        <v>0</v>
      </c>
    </row>
    <row r="322" spans="81:87" ht="12.6" hidden="1" customHeight="1" x14ac:dyDescent="0.25">
      <c r="CC322" s="129">
        <f t="shared" si="105"/>
        <v>0</v>
      </c>
      <c r="CD322" s="130">
        <f t="shared" si="106"/>
        <v>1</v>
      </c>
      <c r="CE322" s="130">
        <f t="shared" si="104"/>
        <v>0</v>
      </c>
      <c r="CF322" s="131">
        <f t="shared" si="107"/>
        <v>0</v>
      </c>
      <c r="CG322" s="130" t="str">
        <f t="shared" si="108"/>
        <v/>
      </c>
      <c r="CH322" s="130" t="str">
        <f t="shared" si="109"/>
        <v/>
      </c>
      <c r="CI322" s="130">
        <f t="shared" si="110"/>
        <v>0</v>
      </c>
    </row>
    <row r="323" spans="81:87" ht="12.6" hidden="1" customHeight="1" x14ac:dyDescent="0.25">
      <c r="CC323" s="129">
        <f t="shared" si="105"/>
        <v>0</v>
      </c>
      <c r="CD323" s="130">
        <f t="shared" si="106"/>
        <v>1</v>
      </c>
      <c r="CE323" s="130">
        <f t="shared" si="104"/>
        <v>0</v>
      </c>
      <c r="CF323" s="131">
        <f t="shared" si="107"/>
        <v>0</v>
      </c>
      <c r="CG323" s="130" t="str">
        <f t="shared" si="108"/>
        <v/>
      </c>
      <c r="CH323" s="130" t="str">
        <f t="shared" si="109"/>
        <v/>
      </c>
      <c r="CI323" s="130">
        <f t="shared" si="110"/>
        <v>0</v>
      </c>
    </row>
    <row r="324" spans="81:87" ht="12.6" hidden="1" customHeight="1" x14ac:dyDescent="0.25">
      <c r="CC324" s="129">
        <f t="shared" si="105"/>
        <v>0</v>
      </c>
      <c r="CD324" s="130">
        <f t="shared" si="106"/>
        <v>1</v>
      </c>
      <c r="CE324" s="130">
        <f t="shared" si="104"/>
        <v>0</v>
      </c>
      <c r="CF324" s="131">
        <f t="shared" si="107"/>
        <v>0</v>
      </c>
      <c r="CG324" s="130" t="str">
        <f t="shared" si="108"/>
        <v/>
      </c>
      <c r="CH324" s="130" t="str">
        <f t="shared" si="109"/>
        <v/>
      </c>
      <c r="CI324" s="130">
        <f t="shared" si="110"/>
        <v>0</v>
      </c>
    </row>
    <row r="325" spans="81:87" ht="12.6" hidden="1" customHeight="1" x14ac:dyDescent="0.25">
      <c r="CC325" s="129">
        <f t="shared" si="105"/>
        <v>0</v>
      </c>
      <c r="CD325" s="130">
        <f t="shared" si="106"/>
        <v>1</v>
      </c>
      <c r="CE325" s="130">
        <f t="shared" ref="CE325:CE388" si="111">IF(AND(AH325="Freiverlad",CC325&gt;10),ROUND(CC325-8,0),ROUND(CC325,0))</f>
        <v>0</v>
      </c>
      <c r="CF325" s="131">
        <f t="shared" si="107"/>
        <v>0</v>
      </c>
      <c r="CG325" s="130" t="str">
        <f t="shared" si="108"/>
        <v/>
      </c>
      <c r="CH325" s="130" t="str">
        <f t="shared" si="109"/>
        <v/>
      </c>
      <c r="CI325" s="130">
        <f t="shared" si="110"/>
        <v>0</v>
      </c>
    </row>
    <row r="326" spans="81:87" ht="12.6" hidden="1" customHeight="1" x14ac:dyDescent="0.25">
      <c r="CC326" s="129">
        <f t="shared" ref="CC326:CC389" si="112">_xlfn.CEILING.MATH((((AD326+AE326)-(1/1441))-(AB326+AC326)),1/24)*24</f>
        <v>0</v>
      </c>
      <c r="CD326" s="130">
        <f t="shared" ref="CD326:CD389" si="113">IF(AND(AH326="Freiverlad",CC326&lt;10.01),0,1)</f>
        <v>1</v>
      </c>
      <c r="CE326" s="130">
        <f t="shared" si="111"/>
        <v>0</v>
      </c>
      <c r="CF326" s="131">
        <f t="shared" ref="CF326:CF389" si="114">_xlfn.IFNA(VLOOKUP(PRODUCT(CD326:CE326),heures,2,0)*K326*CI326,0)</f>
        <v>0</v>
      </c>
      <c r="CG326" s="130" t="str">
        <f t="shared" ref="CG326:CG389" si="115">LEFT(AW326,1)</f>
        <v/>
      </c>
      <c r="CH326" s="130" t="str">
        <f t="shared" ref="CH326:CH389" si="116">RIGHT(AW326,2)</f>
        <v/>
      </c>
      <c r="CI326" s="130">
        <f t="shared" ref="CI326:CI389" si="117">IF(CG326="A",0.042,IF(CG326="B",IF(OR(CH326*1=11,CH326*1=65,CH326*1=85),0.028/2,0.028),IF(CG326="C",IF(OR(CH326*1=11,CH326*1=65,CH326*1=85),0.014/2,0.014),0)))</f>
        <v>0</v>
      </c>
    </row>
    <row r="327" spans="81:87" ht="12.6" hidden="1" customHeight="1" x14ac:dyDescent="0.25">
      <c r="CC327" s="129">
        <f t="shared" si="112"/>
        <v>0</v>
      </c>
      <c r="CD327" s="130">
        <f t="shared" si="113"/>
        <v>1</v>
      </c>
      <c r="CE327" s="130">
        <f t="shared" si="111"/>
        <v>0</v>
      </c>
      <c r="CF327" s="131">
        <f t="shared" si="114"/>
        <v>0</v>
      </c>
      <c r="CG327" s="130" t="str">
        <f t="shared" si="115"/>
        <v/>
      </c>
      <c r="CH327" s="130" t="str">
        <f t="shared" si="116"/>
        <v/>
      </c>
      <c r="CI327" s="130">
        <f t="shared" si="117"/>
        <v>0</v>
      </c>
    </row>
    <row r="328" spans="81:87" ht="12.6" hidden="1" customHeight="1" x14ac:dyDescent="0.25">
      <c r="CC328" s="129">
        <f t="shared" si="112"/>
        <v>0</v>
      </c>
      <c r="CD328" s="130">
        <f t="shared" si="113"/>
        <v>1</v>
      </c>
      <c r="CE328" s="130">
        <f t="shared" si="111"/>
        <v>0</v>
      </c>
      <c r="CF328" s="131">
        <f t="shared" si="114"/>
        <v>0</v>
      </c>
      <c r="CG328" s="130" t="str">
        <f t="shared" si="115"/>
        <v/>
      </c>
      <c r="CH328" s="130" t="str">
        <f t="shared" si="116"/>
        <v/>
      </c>
      <c r="CI328" s="130">
        <f t="shared" si="117"/>
        <v>0</v>
      </c>
    </row>
    <row r="329" spans="81:87" ht="12.6" hidden="1" customHeight="1" x14ac:dyDescent="0.25">
      <c r="CC329" s="129">
        <f t="shared" si="112"/>
        <v>0</v>
      </c>
      <c r="CD329" s="130">
        <f t="shared" si="113"/>
        <v>1</v>
      </c>
      <c r="CE329" s="130">
        <f t="shared" si="111"/>
        <v>0</v>
      </c>
      <c r="CF329" s="131">
        <f t="shared" si="114"/>
        <v>0</v>
      </c>
      <c r="CG329" s="130" t="str">
        <f t="shared" si="115"/>
        <v/>
      </c>
      <c r="CH329" s="130" t="str">
        <f t="shared" si="116"/>
        <v/>
      </c>
      <c r="CI329" s="130">
        <f t="shared" si="117"/>
        <v>0</v>
      </c>
    </row>
    <row r="330" spans="81:87" ht="12.6" hidden="1" customHeight="1" x14ac:dyDescent="0.25">
      <c r="CC330" s="129">
        <f t="shared" si="112"/>
        <v>0</v>
      </c>
      <c r="CD330" s="130">
        <f t="shared" si="113"/>
        <v>1</v>
      </c>
      <c r="CE330" s="130">
        <f t="shared" si="111"/>
        <v>0</v>
      </c>
      <c r="CF330" s="131">
        <f t="shared" si="114"/>
        <v>0</v>
      </c>
      <c r="CG330" s="130" t="str">
        <f t="shared" si="115"/>
        <v/>
      </c>
      <c r="CH330" s="130" t="str">
        <f t="shared" si="116"/>
        <v/>
      </c>
      <c r="CI330" s="130">
        <f t="shared" si="117"/>
        <v>0</v>
      </c>
    </row>
    <row r="331" spans="81:87" ht="12.6" hidden="1" customHeight="1" x14ac:dyDescent="0.25">
      <c r="CC331" s="129">
        <f t="shared" si="112"/>
        <v>0</v>
      </c>
      <c r="CD331" s="130">
        <f t="shared" si="113"/>
        <v>1</v>
      </c>
      <c r="CE331" s="130">
        <f t="shared" si="111"/>
        <v>0</v>
      </c>
      <c r="CF331" s="131">
        <f t="shared" si="114"/>
        <v>0</v>
      </c>
      <c r="CG331" s="130" t="str">
        <f t="shared" si="115"/>
        <v/>
      </c>
      <c r="CH331" s="130" t="str">
        <f t="shared" si="116"/>
        <v/>
      </c>
      <c r="CI331" s="130">
        <f t="shared" si="117"/>
        <v>0</v>
      </c>
    </row>
    <row r="332" spans="81:87" ht="12.6" hidden="1" customHeight="1" x14ac:dyDescent="0.25">
      <c r="CC332" s="129">
        <f t="shared" si="112"/>
        <v>0</v>
      </c>
      <c r="CD332" s="130">
        <f t="shared" si="113"/>
        <v>1</v>
      </c>
      <c r="CE332" s="130">
        <f t="shared" si="111"/>
        <v>0</v>
      </c>
      <c r="CF332" s="131">
        <f t="shared" si="114"/>
        <v>0</v>
      </c>
      <c r="CG332" s="130" t="str">
        <f t="shared" si="115"/>
        <v/>
      </c>
      <c r="CH332" s="130" t="str">
        <f t="shared" si="116"/>
        <v/>
      </c>
      <c r="CI332" s="130">
        <f t="shared" si="117"/>
        <v>0</v>
      </c>
    </row>
    <row r="333" spans="81:87" ht="12.6" hidden="1" customHeight="1" x14ac:dyDescent="0.25">
      <c r="CC333" s="129">
        <f t="shared" si="112"/>
        <v>0</v>
      </c>
      <c r="CD333" s="130">
        <f t="shared" si="113"/>
        <v>1</v>
      </c>
      <c r="CE333" s="130">
        <f t="shared" si="111"/>
        <v>0</v>
      </c>
      <c r="CF333" s="131">
        <f t="shared" si="114"/>
        <v>0</v>
      </c>
      <c r="CG333" s="130" t="str">
        <f t="shared" si="115"/>
        <v/>
      </c>
      <c r="CH333" s="130" t="str">
        <f t="shared" si="116"/>
        <v/>
      </c>
      <c r="CI333" s="130">
        <f t="shared" si="117"/>
        <v>0</v>
      </c>
    </row>
    <row r="334" spans="81:87" ht="12.6" hidden="1" customHeight="1" x14ac:dyDescent="0.25">
      <c r="CC334" s="129">
        <f t="shared" si="112"/>
        <v>0</v>
      </c>
      <c r="CD334" s="130">
        <f t="shared" si="113"/>
        <v>1</v>
      </c>
      <c r="CE334" s="130">
        <f t="shared" si="111"/>
        <v>0</v>
      </c>
      <c r="CF334" s="131">
        <f t="shared" si="114"/>
        <v>0</v>
      </c>
      <c r="CG334" s="130" t="str">
        <f t="shared" si="115"/>
        <v/>
      </c>
      <c r="CH334" s="130" t="str">
        <f t="shared" si="116"/>
        <v/>
      </c>
      <c r="CI334" s="130">
        <f t="shared" si="117"/>
        <v>0</v>
      </c>
    </row>
    <row r="335" spans="81:87" ht="12.6" hidden="1" customHeight="1" x14ac:dyDescent="0.25">
      <c r="CC335" s="129">
        <f t="shared" si="112"/>
        <v>0</v>
      </c>
      <c r="CD335" s="130">
        <f t="shared" si="113"/>
        <v>1</v>
      </c>
      <c r="CE335" s="130">
        <f t="shared" si="111"/>
        <v>0</v>
      </c>
      <c r="CF335" s="131">
        <f t="shared" si="114"/>
        <v>0</v>
      </c>
      <c r="CG335" s="130" t="str">
        <f t="shared" si="115"/>
        <v/>
      </c>
      <c r="CH335" s="130" t="str">
        <f t="shared" si="116"/>
        <v/>
      </c>
      <c r="CI335" s="130">
        <f t="shared" si="117"/>
        <v>0</v>
      </c>
    </row>
    <row r="336" spans="81:87" ht="12.6" hidden="1" customHeight="1" x14ac:dyDescent="0.25">
      <c r="CC336" s="129">
        <f t="shared" si="112"/>
        <v>0</v>
      </c>
      <c r="CD336" s="130">
        <f t="shared" si="113"/>
        <v>1</v>
      </c>
      <c r="CE336" s="130">
        <f t="shared" si="111"/>
        <v>0</v>
      </c>
      <c r="CF336" s="131">
        <f t="shared" si="114"/>
        <v>0</v>
      </c>
      <c r="CG336" s="130" t="str">
        <f t="shared" si="115"/>
        <v/>
      </c>
      <c r="CH336" s="130" t="str">
        <f t="shared" si="116"/>
        <v/>
      </c>
      <c r="CI336" s="130">
        <f t="shared" si="117"/>
        <v>0</v>
      </c>
    </row>
    <row r="337" spans="81:87" ht="12.6" hidden="1" customHeight="1" x14ac:dyDescent="0.25">
      <c r="CC337" s="129">
        <f t="shared" si="112"/>
        <v>0</v>
      </c>
      <c r="CD337" s="130">
        <f t="shared" si="113"/>
        <v>1</v>
      </c>
      <c r="CE337" s="130">
        <f t="shared" si="111"/>
        <v>0</v>
      </c>
      <c r="CF337" s="131">
        <f t="shared" si="114"/>
        <v>0</v>
      </c>
      <c r="CG337" s="130" t="str">
        <f t="shared" si="115"/>
        <v/>
      </c>
      <c r="CH337" s="130" t="str">
        <f t="shared" si="116"/>
        <v/>
      </c>
      <c r="CI337" s="130">
        <f t="shared" si="117"/>
        <v>0</v>
      </c>
    </row>
    <row r="338" spans="81:87" ht="12.6" hidden="1" customHeight="1" x14ac:dyDescent="0.25">
      <c r="CC338" s="129">
        <f t="shared" si="112"/>
        <v>0</v>
      </c>
      <c r="CD338" s="130">
        <f t="shared" si="113"/>
        <v>1</v>
      </c>
      <c r="CE338" s="130">
        <f t="shared" si="111"/>
        <v>0</v>
      </c>
      <c r="CF338" s="131">
        <f t="shared" si="114"/>
        <v>0</v>
      </c>
      <c r="CG338" s="130" t="str">
        <f t="shared" si="115"/>
        <v/>
      </c>
      <c r="CH338" s="130" t="str">
        <f t="shared" si="116"/>
        <v/>
      </c>
      <c r="CI338" s="130">
        <f t="shared" si="117"/>
        <v>0</v>
      </c>
    </row>
    <row r="339" spans="81:87" ht="12.6" hidden="1" customHeight="1" x14ac:dyDescent="0.25">
      <c r="CC339" s="129">
        <f t="shared" si="112"/>
        <v>0</v>
      </c>
      <c r="CD339" s="130">
        <f t="shared" si="113"/>
        <v>1</v>
      </c>
      <c r="CE339" s="130">
        <f t="shared" si="111"/>
        <v>0</v>
      </c>
      <c r="CF339" s="131">
        <f t="shared" si="114"/>
        <v>0</v>
      </c>
      <c r="CG339" s="130" t="str">
        <f t="shared" si="115"/>
        <v/>
      </c>
      <c r="CH339" s="130" t="str">
        <f t="shared" si="116"/>
        <v/>
      </c>
      <c r="CI339" s="130">
        <f t="shared" si="117"/>
        <v>0</v>
      </c>
    </row>
    <row r="340" spans="81:87" ht="12.6" hidden="1" customHeight="1" x14ac:dyDescent="0.25">
      <c r="CC340" s="129">
        <f t="shared" si="112"/>
        <v>0</v>
      </c>
      <c r="CD340" s="130">
        <f t="shared" si="113"/>
        <v>1</v>
      </c>
      <c r="CE340" s="130">
        <f t="shared" si="111"/>
        <v>0</v>
      </c>
      <c r="CF340" s="131">
        <f t="shared" si="114"/>
        <v>0</v>
      </c>
      <c r="CG340" s="130" t="str">
        <f t="shared" si="115"/>
        <v/>
      </c>
      <c r="CH340" s="130" t="str">
        <f t="shared" si="116"/>
        <v/>
      </c>
      <c r="CI340" s="130">
        <f t="shared" si="117"/>
        <v>0</v>
      </c>
    </row>
    <row r="341" spans="81:87" ht="12.6" hidden="1" customHeight="1" x14ac:dyDescent="0.25">
      <c r="CC341" s="129">
        <f t="shared" si="112"/>
        <v>0</v>
      </c>
      <c r="CD341" s="130">
        <f t="shared" si="113"/>
        <v>1</v>
      </c>
      <c r="CE341" s="130">
        <f t="shared" si="111"/>
        <v>0</v>
      </c>
      <c r="CF341" s="131">
        <f t="shared" si="114"/>
        <v>0</v>
      </c>
      <c r="CG341" s="130" t="str">
        <f t="shared" si="115"/>
        <v/>
      </c>
      <c r="CH341" s="130" t="str">
        <f t="shared" si="116"/>
        <v/>
      </c>
      <c r="CI341" s="130">
        <f t="shared" si="117"/>
        <v>0</v>
      </c>
    </row>
    <row r="342" spans="81:87" ht="12.6" hidden="1" customHeight="1" x14ac:dyDescent="0.25">
      <c r="CC342" s="129">
        <f t="shared" si="112"/>
        <v>0</v>
      </c>
      <c r="CD342" s="130">
        <f t="shared" si="113"/>
        <v>1</v>
      </c>
      <c r="CE342" s="130">
        <f t="shared" si="111"/>
        <v>0</v>
      </c>
      <c r="CF342" s="131">
        <f t="shared" si="114"/>
        <v>0</v>
      </c>
      <c r="CG342" s="130" t="str">
        <f t="shared" si="115"/>
        <v/>
      </c>
      <c r="CH342" s="130" t="str">
        <f t="shared" si="116"/>
        <v/>
      </c>
      <c r="CI342" s="130">
        <f t="shared" si="117"/>
        <v>0</v>
      </c>
    </row>
    <row r="343" spans="81:87" ht="12.6" hidden="1" customHeight="1" x14ac:dyDescent="0.25">
      <c r="CC343" s="129">
        <f t="shared" si="112"/>
        <v>0</v>
      </c>
      <c r="CD343" s="130">
        <f t="shared" si="113"/>
        <v>1</v>
      </c>
      <c r="CE343" s="130">
        <f t="shared" si="111"/>
        <v>0</v>
      </c>
      <c r="CF343" s="131">
        <f t="shared" si="114"/>
        <v>0</v>
      </c>
      <c r="CG343" s="130" t="str">
        <f t="shared" si="115"/>
        <v/>
      </c>
      <c r="CH343" s="130" t="str">
        <f t="shared" si="116"/>
        <v/>
      </c>
      <c r="CI343" s="130">
        <f t="shared" si="117"/>
        <v>0</v>
      </c>
    </row>
    <row r="344" spans="81:87" ht="12.6" hidden="1" customHeight="1" x14ac:dyDescent="0.25">
      <c r="CC344" s="129">
        <f t="shared" si="112"/>
        <v>0</v>
      </c>
      <c r="CD344" s="130">
        <f t="shared" si="113"/>
        <v>1</v>
      </c>
      <c r="CE344" s="130">
        <f t="shared" si="111"/>
        <v>0</v>
      </c>
      <c r="CF344" s="131">
        <f t="shared" si="114"/>
        <v>0</v>
      </c>
      <c r="CG344" s="130" t="str">
        <f t="shared" si="115"/>
        <v/>
      </c>
      <c r="CH344" s="130" t="str">
        <f t="shared" si="116"/>
        <v/>
      </c>
      <c r="CI344" s="130">
        <f t="shared" si="117"/>
        <v>0</v>
      </c>
    </row>
    <row r="345" spans="81:87" ht="12.6" hidden="1" customHeight="1" x14ac:dyDescent="0.25">
      <c r="CC345" s="129">
        <f t="shared" si="112"/>
        <v>0</v>
      </c>
      <c r="CD345" s="130">
        <f t="shared" si="113"/>
        <v>1</v>
      </c>
      <c r="CE345" s="130">
        <f t="shared" si="111"/>
        <v>0</v>
      </c>
      <c r="CF345" s="131">
        <f t="shared" si="114"/>
        <v>0</v>
      </c>
      <c r="CG345" s="130" t="str">
        <f t="shared" si="115"/>
        <v/>
      </c>
      <c r="CH345" s="130" t="str">
        <f t="shared" si="116"/>
        <v/>
      </c>
      <c r="CI345" s="130">
        <f t="shared" si="117"/>
        <v>0</v>
      </c>
    </row>
    <row r="346" spans="81:87" ht="12.6" hidden="1" customHeight="1" x14ac:dyDescent="0.25">
      <c r="CC346" s="129">
        <f t="shared" si="112"/>
        <v>0</v>
      </c>
      <c r="CD346" s="130">
        <f t="shared" si="113"/>
        <v>1</v>
      </c>
      <c r="CE346" s="130">
        <f t="shared" si="111"/>
        <v>0</v>
      </c>
      <c r="CF346" s="131">
        <f t="shared" si="114"/>
        <v>0</v>
      </c>
      <c r="CG346" s="130" t="str">
        <f t="shared" si="115"/>
        <v/>
      </c>
      <c r="CH346" s="130" t="str">
        <f t="shared" si="116"/>
        <v/>
      </c>
      <c r="CI346" s="130">
        <f t="shared" si="117"/>
        <v>0</v>
      </c>
    </row>
    <row r="347" spans="81:87" ht="12.6" hidden="1" customHeight="1" x14ac:dyDescent="0.25">
      <c r="CC347" s="129">
        <f t="shared" si="112"/>
        <v>0</v>
      </c>
      <c r="CD347" s="130">
        <f t="shared" si="113"/>
        <v>1</v>
      </c>
      <c r="CE347" s="130">
        <f t="shared" si="111"/>
        <v>0</v>
      </c>
      <c r="CF347" s="131">
        <f t="shared" si="114"/>
        <v>0</v>
      </c>
      <c r="CG347" s="130" t="str">
        <f t="shared" si="115"/>
        <v/>
      </c>
      <c r="CH347" s="130" t="str">
        <f t="shared" si="116"/>
        <v/>
      </c>
      <c r="CI347" s="130">
        <f t="shared" si="117"/>
        <v>0</v>
      </c>
    </row>
    <row r="348" spans="81:87" ht="12.6" hidden="1" customHeight="1" x14ac:dyDescent="0.25">
      <c r="CC348" s="129">
        <f t="shared" si="112"/>
        <v>0</v>
      </c>
      <c r="CD348" s="130">
        <f t="shared" si="113"/>
        <v>1</v>
      </c>
      <c r="CE348" s="130">
        <f t="shared" si="111"/>
        <v>0</v>
      </c>
      <c r="CF348" s="131">
        <f t="shared" si="114"/>
        <v>0</v>
      </c>
      <c r="CG348" s="130" t="str">
        <f t="shared" si="115"/>
        <v/>
      </c>
      <c r="CH348" s="130" t="str">
        <f t="shared" si="116"/>
        <v/>
      </c>
      <c r="CI348" s="130">
        <f t="shared" si="117"/>
        <v>0</v>
      </c>
    </row>
    <row r="349" spans="81:87" ht="12.6" hidden="1" customHeight="1" x14ac:dyDescent="0.25">
      <c r="CC349" s="129">
        <f t="shared" si="112"/>
        <v>0</v>
      </c>
      <c r="CD349" s="130">
        <f t="shared" si="113"/>
        <v>1</v>
      </c>
      <c r="CE349" s="130">
        <f t="shared" si="111"/>
        <v>0</v>
      </c>
      <c r="CF349" s="131">
        <f t="shared" si="114"/>
        <v>0</v>
      </c>
      <c r="CG349" s="130" t="str">
        <f t="shared" si="115"/>
        <v/>
      </c>
      <c r="CH349" s="130" t="str">
        <f t="shared" si="116"/>
        <v/>
      </c>
      <c r="CI349" s="130">
        <f t="shared" si="117"/>
        <v>0</v>
      </c>
    </row>
    <row r="350" spans="81:87" ht="12.6" hidden="1" customHeight="1" x14ac:dyDescent="0.25">
      <c r="CC350" s="129">
        <f t="shared" si="112"/>
        <v>0</v>
      </c>
      <c r="CD350" s="130">
        <f t="shared" si="113"/>
        <v>1</v>
      </c>
      <c r="CE350" s="130">
        <f t="shared" si="111"/>
        <v>0</v>
      </c>
      <c r="CF350" s="131">
        <f t="shared" si="114"/>
        <v>0</v>
      </c>
      <c r="CG350" s="130" t="str">
        <f t="shared" si="115"/>
        <v/>
      </c>
      <c r="CH350" s="130" t="str">
        <f t="shared" si="116"/>
        <v/>
      </c>
      <c r="CI350" s="130">
        <f t="shared" si="117"/>
        <v>0</v>
      </c>
    </row>
    <row r="351" spans="81:87" ht="12.6" hidden="1" customHeight="1" x14ac:dyDescent="0.25">
      <c r="CC351" s="129">
        <f t="shared" si="112"/>
        <v>0</v>
      </c>
      <c r="CD351" s="130">
        <f t="shared" si="113"/>
        <v>1</v>
      </c>
      <c r="CE351" s="130">
        <f t="shared" si="111"/>
        <v>0</v>
      </c>
      <c r="CF351" s="131">
        <f t="shared" si="114"/>
        <v>0</v>
      </c>
      <c r="CG351" s="130" t="str">
        <f t="shared" si="115"/>
        <v/>
      </c>
      <c r="CH351" s="130" t="str">
        <f t="shared" si="116"/>
        <v/>
      </c>
      <c r="CI351" s="130">
        <f t="shared" si="117"/>
        <v>0</v>
      </c>
    </row>
    <row r="352" spans="81:87" ht="12.6" hidden="1" customHeight="1" x14ac:dyDescent="0.25">
      <c r="CC352" s="129">
        <f t="shared" si="112"/>
        <v>0</v>
      </c>
      <c r="CD352" s="130">
        <f t="shared" si="113"/>
        <v>1</v>
      </c>
      <c r="CE352" s="130">
        <f t="shared" si="111"/>
        <v>0</v>
      </c>
      <c r="CF352" s="131">
        <f t="shared" si="114"/>
        <v>0</v>
      </c>
      <c r="CG352" s="130" t="str">
        <f t="shared" si="115"/>
        <v/>
      </c>
      <c r="CH352" s="130" t="str">
        <f t="shared" si="116"/>
        <v/>
      </c>
      <c r="CI352" s="130">
        <f t="shared" si="117"/>
        <v>0</v>
      </c>
    </row>
    <row r="353" spans="81:87" ht="12.6" hidden="1" customHeight="1" x14ac:dyDescent="0.25">
      <c r="CC353" s="129">
        <f t="shared" si="112"/>
        <v>0</v>
      </c>
      <c r="CD353" s="130">
        <f t="shared" si="113"/>
        <v>1</v>
      </c>
      <c r="CE353" s="130">
        <f t="shared" si="111"/>
        <v>0</v>
      </c>
      <c r="CF353" s="131">
        <f t="shared" si="114"/>
        <v>0</v>
      </c>
      <c r="CG353" s="130" t="str">
        <f t="shared" si="115"/>
        <v/>
      </c>
      <c r="CH353" s="130" t="str">
        <f t="shared" si="116"/>
        <v/>
      </c>
      <c r="CI353" s="130">
        <f t="shared" si="117"/>
        <v>0</v>
      </c>
    </row>
    <row r="354" spans="81:87" ht="12.6" hidden="1" customHeight="1" x14ac:dyDescent="0.25">
      <c r="CC354" s="129">
        <f t="shared" si="112"/>
        <v>0</v>
      </c>
      <c r="CD354" s="130">
        <f t="shared" si="113"/>
        <v>1</v>
      </c>
      <c r="CE354" s="130">
        <f t="shared" si="111"/>
        <v>0</v>
      </c>
      <c r="CF354" s="131">
        <f t="shared" si="114"/>
        <v>0</v>
      </c>
      <c r="CG354" s="130" t="str">
        <f t="shared" si="115"/>
        <v/>
      </c>
      <c r="CH354" s="130" t="str">
        <f t="shared" si="116"/>
        <v/>
      </c>
      <c r="CI354" s="130">
        <f t="shared" si="117"/>
        <v>0</v>
      </c>
    </row>
    <row r="355" spans="81:87" ht="12.6" hidden="1" customHeight="1" x14ac:dyDescent="0.25">
      <c r="CC355" s="129">
        <f t="shared" si="112"/>
        <v>0</v>
      </c>
      <c r="CD355" s="130">
        <f t="shared" si="113"/>
        <v>1</v>
      </c>
      <c r="CE355" s="130">
        <f t="shared" si="111"/>
        <v>0</v>
      </c>
      <c r="CF355" s="131">
        <f t="shared" si="114"/>
        <v>0</v>
      </c>
      <c r="CG355" s="130" t="str">
        <f t="shared" si="115"/>
        <v/>
      </c>
      <c r="CH355" s="130" t="str">
        <f t="shared" si="116"/>
        <v/>
      </c>
      <c r="CI355" s="130">
        <f t="shared" si="117"/>
        <v>0</v>
      </c>
    </row>
    <row r="356" spans="81:87" ht="12.6" hidden="1" customHeight="1" x14ac:dyDescent="0.25">
      <c r="CC356" s="129">
        <f t="shared" si="112"/>
        <v>0</v>
      </c>
      <c r="CD356" s="130">
        <f t="shared" si="113"/>
        <v>1</v>
      </c>
      <c r="CE356" s="130">
        <f t="shared" si="111"/>
        <v>0</v>
      </c>
      <c r="CF356" s="131">
        <f t="shared" si="114"/>
        <v>0</v>
      </c>
      <c r="CG356" s="130" t="str">
        <f t="shared" si="115"/>
        <v/>
      </c>
      <c r="CH356" s="130" t="str">
        <f t="shared" si="116"/>
        <v/>
      </c>
      <c r="CI356" s="130">
        <f t="shared" si="117"/>
        <v>0</v>
      </c>
    </row>
    <row r="357" spans="81:87" ht="12.6" hidden="1" customHeight="1" x14ac:dyDescent="0.25">
      <c r="CC357" s="129">
        <f t="shared" si="112"/>
        <v>0</v>
      </c>
      <c r="CD357" s="130">
        <f t="shared" si="113"/>
        <v>1</v>
      </c>
      <c r="CE357" s="130">
        <f t="shared" si="111"/>
        <v>0</v>
      </c>
      <c r="CF357" s="131">
        <f t="shared" si="114"/>
        <v>0</v>
      </c>
      <c r="CG357" s="130" t="str">
        <f t="shared" si="115"/>
        <v/>
      </c>
      <c r="CH357" s="130" t="str">
        <f t="shared" si="116"/>
        <v/>
      </c>
      <c r="CI357" s="130">
        <f t="shared" si="117"/>
        <v>0</v>
      </c>
    </row>
    <row r="358" spans="81:87" ht="12.6" hidden="1" customHeight="1" x14ac:dyDescent="0.25">
      <c r="CC358" s="129">
        <f t="shared" si="112"/>
        <v>0</v>
      </c>
      <c r="CD358" s="130">
        <f t="shared" si="113"/>
        <v>1</v>
      </c>
      <c r="CE358" s="130">
        <f t="shared" si="111"/>
        <v>0</v>
      </c>
      <c r="CF358" s="131">
        <f t="shared" si="114"/>
        <v>0</v>
      </c>
      <c r="CG358" s="130" t="str">
        <f t="shared" si="115"/>
        <v/>
      </c>
      <c r="CH358" s="130" t="str">
        <f t="shared" si="116"/>
        <v/>
      </c>
      <c r="CI358" s="130">
        <f t="shared" si="117"/>
        <v>0</v>
      </c>
    </row>
    <row r="359" spans="81:87" ht="12.6" hidden="1" customHeight="1" x14ac:dyDescent="0.25">
      <c r="CC359" s="129">
        <f t="shared" si="112"/>
        <v>0</v>
      </c>
      <c r="CD359" s="130">
        <f t="shared" si="113"/>
        <v>1</v>
      </c>
      <c r="CE359" s="130">
        <f t="shared" si="111"/>
        <v>0</v>
      </c>
      <c r="CF359" s="131">
        <f t="shared" si="114"/>
        <v>0</v>
      </c>
      <c r="CG359" s="130" t="str">
        <f t="shared" si="115"/>
        <v/>
      </c>
      <c r="CH359" s="130" t="str">
        <f t="shared" si="116"/>
        <v/>
      </c>
      <c r="CI359" s="130">
        <f t="shared" si="117"/>
        <v>0</v>
      </c>
    </row>
    <row r="360" spans="81:87" ht="12.6" hidden="1" customHeight="1" x14ac:dyDescent="0.25">
      <c r="CC360" s="129">
        <f t="shared" si="112"/>
        <v>0</v>
      </c>
      <c r="CD360" s="130">
        <f t="shared" si="113"/>
        <v>1</v>
      </c>
      <c r="CE360" s="130">
        <f t="shared" si="111"/>
        <v>0</v>
      </c>
      <c r="CF360" s="131">
        <f t="shared" si="114"/>
        <v>0</v>
      </c>
      <c r="CG360" s="130" t="str">
        <f t="shared" si="115"/>
        <v/>
      </c>
      <c r="CH360" s="130" t="str">
        <f t="shared" si="116"/>
        <v/>
      </c>
      <c r="CI360" s="130">
        <f t="shared" si="117"/>
        <v>0</v>
      </c>
    </row>
    <row r="361" spans="81:87" ht="12.6" hidden="1" customHeight="1" x14ac:dyDescent="0.25">
      <c r="CC361" s="129">
        <f t="shared" si="112"/>
        <v>0</v>
      </c>
      <c r="CD361" s="130">
        <f t="shared" si="113"/>
        <v>1</v>
      </c>
      <c r="CE361" s="130">
        <f t="shared" si="111"/>
        <v>0</v>
      </c>
      <c r="CF361" s="131">
        <f t="shared" si="114"/>
        <v>0</v>
      </c>
      <c r="CG361" s="130" t="str">
        <f t="shared" si="115"/>
        <v/>
      </c>
      <c r="CH361" s="130" t="str">
        <f t="shared" si="116"/>
        <v/>
      </c>
      <c r="CI361" s="130">
        <f t="shared" si="117"/>
        <v>0</v>
      </c>
    </row>
    <row r="362" spans="81:87" ht="12.6" hidden="1" customHeight="1" x14ac:dyDescent="0.25">
      <c r="CC362" s="129">
        <f t="shared" si="112"/>
        <v>0</v>
      </c>
      <c r="CD362" s="130">
        <f t="shared" si="113"/>
        <v>1</v>
      </c>
      <c r="CE362" s="130">
        <f t="shared" si="111"/>
        <v>0</v>
      </c>
      <c r="CF362" s="131">
        <f t="shared" si="114"/>
        <v>0</v>
      </c>
      <c r="CG362" s="130" t="str">
        <f t="shared" si="115"/>
        <v/>
      </c>
      <c r="CH362" s="130" t="str">
        <f t="shared" si="116"/>
        <v/>
      </c>
      <c r="CI362" s="130">
        <f t="shared" si="117"/>
        <v>0</v>
      </c>
    </row>
    <row r="363" spans="81:87" ht="12.6" hidden="1" customHeight="1" x14ac:dyDescent="0.25">
      <c r="CC363" s="129">
        <f t="shared" si="112"/>
        <v>0</v>
      </c>
      <c r="CD363" s="130">
        <f t="shared" si="113"/>
        <v>1</v>
      </c>
      <c r="CE363" s="130">
        <f t="shared" si="111"/>
        <v>0</v>
      </c>
      <c r="CF363" s="131">
        <f t="shared" si="114"/>
        <v>0</v>
      </c>
      <c r="CG363" s="130" t="str">
        <f t="shared" si="115"/>
        <v/>
      </c>
      <c r="CH363" s="130" t="str">
        <f t="shared" si="116"/>
        <v/>
      </c>
      <c r="CI363" s="130">
        <f t="shared" si="117"/>
        <v>0</v>
      </c>
    </row>
    <row r="364" spans="81:87" ht="12.6" hidden="1" customHeight="1" x14ac:dyDescent="0.25">
      <c r="CC364" s="129">
        <f t="shared" si="112"/>
        <v>0</v>
      </c>
      <c r="CD364" s="130">
        <f t="shared" si="113"/>
        <v>1</v>
      </c>
      <c r="CE364" s="130">
        <f t="shared" si="111"/>
        <v>0</v>
      </c>
      <c r="CF364" s="131">
        <f t="shared" si="114"/>
        <v>0</v>
      </c>
      <c r="CG364" s="130" t="str">
        <f t="shared" si="115"/>
        <v/>
      </c>
      <c r="CH364" s="130" t="str">
        <f t="shared" si="116"/>
        <v/>
      </c>
      <c r="CI364" s="130">
        <f t="shared" si="117"/>
        <v>0</v>
      </c>
    </row>
    <row r="365" spans="81:87" ht="12.6" hidden="1" customHeight="1" x14ac:dyDescent="0.25">
      <c r="CC365" s="129">
        <f t="shared" si="112"/>
        <v>0</v>
      </c>
      <c r="CD365" s="130">
        <f t="shared" si="113"/>
        <v>1</v>
      </c>
      <c r="CE365" s="130">
        <f t="shared" si="111"/>
        <v>0</v>
      </c>
      <c r="CF365" s="131">
        <f t="shared" si="114"/>
        <v>0</v>
      </c>
      <c r="CG365" s="130" t="str">
        <f t="shared" si="115"/>
        <v/>
      </c>
      <c r="CH365" s="130" t="str">
        <f t="shared" si="116"/>
        <v/>
      </c>
      <c r="CI365" s="130">
        <f t="shared" si="117"/>
        <v>0</v>
      </c>
    </row>
    <row r="366" spans="81:87" ht="12.6" hidden="1" customHeight="1" x14ac:dyDescent="0.25">
      <c r="CC366" s="129">
        <f t="shared" si="112"/>
        <v>0</v>
      </c>
      <c r="CD366" s="130">
        <f t="shared" si="113"/>
        <v>1</v>
      </c>
      <c r="CE366" s="130">
        <f t="shared" si="111"/>
        <v>0</v>
      </c>
      <c r="CF366" s="131">
        <f t="shared" si="114"/>
        <v>0</v>
      </c>
      <c r="CG366" s="130" t="str">
        <f t="shared" si="115"/>
        <v/>
      </c>
      <c r="CH366" s="130" t="str">
        <f t="shared" si="116"/>
        <v/>
      </c>
      <c r="CI366" s="130">
        <f t="shared" si="117"/>
        <v>0</v>
      </c>
    </row>
    <row r="367" spans="81:87" ht="12.6" hidden="1" customHeight="1" x14ac:dyDescent="0.25">
      <c r="CC367" s="129">
        <f t="shared" si="112"/>
        <v>0</v>
      </c>
      <c r="CD367" s="130">
        <f t="shared" si="113"/>
        <v>1</v>
      </c>
      <c r="CE367" s="130">
        <f t="shared" si="111"/>
        <v>0</v>
      </c>
      <c r="CF367" s="131">
        <f t="shared" si="114"/>
        <v>0</v>
      </c>
      <c r="CG367" s="130" t="str">
        <f t="shared" si="115"/>
        <v/>
      </c>
      <c r="CH367" s="130" t="str">
        <f t="shared" si="116"/>
        <v/>
      </c>
      <c r="CI367" s="130">
        <f t="shared" si="117"/>
        <v>0</v>
      </c>
    </row>
    <row r="368" spans="81:87" ht="12.6" hidden="1" customHeight="1" x14ac:dyDescent="0.25">
      <c r="CC368" s="129">
        <f t="shared" si="112"/>
        <v>0</v>
      </c>
      <c r="CD368" s="130">
        <f t="shared" si="113"/>
        <v>1</v>
      </c>
      <c r="CE368" s="130">
        <f t="shared" si="111"/>
        <v>0</v>
      </c>
      <c r="CF368" s="131">
        <f t="shared" si="114"/>
        <v>0</v>
      </c>
      <c r="CG368" s="130" t="str">
        <f t="shared" si="115"/>
        <v/>
      </c>
      <c r="CH368" s="130" t="str">
        <f t="shared" si="116"/>
        <v/>
      </c>
      <c r="CI368" s="130">
        <f t="shared" si="117"/>
        <v>0</v>
      </c>
    </row>
    <row r="369" spans="81:87" ht="12.6" hidden="1" customHeight="1" x14ac:dyDescent="0.25">
      <c r="CC369" s="129">
        <f t="shared" si="112"/>
        <v>0</v>
      </c>
      <c r="CD369" s="130">
        <f t="shared" si="113"/>
        <v>1</v>
      </c>
      <c r="CE369" s="130">
        <f t="shared" si="111"/>
        <v>0</v>
      </c>
      <c r="CF369" s="131">
        <f t="shared" si="114"/>
        <v>0</v>
      </c>
      <c r="CG369" s="130" t="str">
        <f t="shared" si="115"/>
        <v/>
      </c>
      <c r="CH369" s="130" t="str">
        <f t="shared" si="116"/>
        <v/>
      </c>
      <c r="CI369" s="130">
        <f t="shared" si="117"/>
        <v>0</v>
      </c>
    </row>
    <row r="370" spans="81:87" ht="12.6" hidden="1" customHeight="1" x14ac:dyDescent="0.25">
      <c r="CC370" s="129">
        <f t="shared" si="112"/>
        <v>0</v>
      </c>
      <c r="CD370" s="130">
        <f t="shared" si="113"/>
        <v>1</v>
      </c>
      <c r="CE370" s="130">
        <f t="shared" si="111"/>
        <v>0</v>
      </c>
      <c r="CF370" s="131">
        <f t="shared" si="114"/>
        <v>0</v>
      </c>
      <c r="CG370" s="130" t="str">
        <f t="shared" si="115"/>
        <v/>
      </c>
      <c r="CH370" s="130" t="str">
        <f t="shared" si="116"/>
        <v/>
      </c>
      <c r="CI370" s="130">
        <f t="shared" si="117"/>
        <v>0</v>
      </c>
    </row>
    <row r="371" spans="81:87" ht="12.6" hidden="1" customHeight="1" x14ac:dyDescent="0.25">
      <c r="CC371" s="129">
        <f t="shared" si="112"/>
        <v>0</v>
      </c>
      <c r="CD371" s="130">
        <f t="shared" si="113"/>
        <v>1</v>
      </c>
      <c r="CE371" s="130">
        <f t="shared" si="111"/>
        <v>0</v>
      </c>
      <c r="CF371" s="131">
        <f t="shared" si="114"/>
        <v>0</v>
      </c>
      <c r="CG371" s="130" t="str">
        <f t="shared" si="115"/>
        <v/>
      </c>
      <c r="CH371" s="130" t="str">
        <f t="shared" si="116"/>
        <v/>
      </c>
      <c r="CI371" s="130">
        <f t="shared" si="117"/>
        <v>0</v>
      </c>
    </row>
    <row r="372" spans="81:87" ht="12.6" hidden="1" customHeight="1" x14ac:dyDescent="0.25">
      <c r="CC372" s="129">
        <f t="shared" si="112"/>
        <v>0</v>
      </c>
      <c r="CD372" s="130">
        <f t="shared" si="113"/>
        <v>1</v>
      </c>
      <c r="CE372" s="130">
        <f t="shared" si="111"/>
        <v>0</v>
      </c>
      <c r="CF372" s="131">
        <f t="shared" si="114"/>
        <v>0</v>
      </c>
      <c r="CG372" s="130" t="str">
        <f t="shared" si="115"/>
        <v/>
      </c>
      <c r="CH372" s="130" t="str">
        <f t="shared" si="116"/>
        <v/>
      </c>
      <c r="CI372" s="130">
        <f t="shared" si="117"/>
        <v>0</v>
      </c>
    </row>
    <row r="373" spans="81:87" ht="12.6" hidden="1" customHeight="1" x14ac:dyDescent="0.25">
      <c r="CC373" s="129">
        <f t="shared" si="112"/>
        <v>0</v>
      </c>
      <c r="CD373" s="130">
        <f t="shared" si="113"/>
        <v>1</v>
      </c>
      <c r="CE373" s="130">
        <f t="shared" si="111"/>
        <v>0</v>
      </c>
      <c r="CF373" s="131">
        <f t="shared" si="114"/>
        <v>0</v>
      </c>
      <c r="CG373" s="130" t="str">
        <f t="shared" si="115"/>
        <v/>
      </c>
      <c r="CH373" s="130" t="str">
        <f t="shared" si="116"/>
        <v/>
      </c>
      <c r="CI373" s="130">
        <f t="shared" si="117"/>
        <v>0</v>
      </c>
    </row>
    <row r="374" spans="81:87" ht="12.6" hidden="1" customHeight="1" x14ac:dyDescent="0.25">
      <c r="CC374" s="129">
        <f t="shared" si="112"/>
        <v>0</v>
      </c>
      <c r="CD374" s="130">
        <f t="shared" si="113"/>
        <v>1</v>
      </c>
      <c r="CE374" s="130">
        <f t="shared" si="111"/>
        <v>0</v>
      </c>
      <c r="CF374" s="131">
        <f t="shared" si="114"/>
        <v>0</v>
      </c>
      <c r="CG374" s="130" t="str">
        <f t="shared" si="115"/>
        <v/>
      </c>
      <c r="CH374" s="130" t="str">
        <f t="shared" si="116"/>
        <v/>
      </c>
      <c r="CI374" s="130">
        <f t="shared" si="117"/>
        <v>0</v>
      </c>
    </row>
    <row r="375" spans="81:87" ht="12.6" hidden="1" customHeight="1" x14ac:dyDescent="0.25">
      <c r="CC375" s="129">
        <f t="shared" si="112"/>
        <v>0</v>
      </c>
      <c r="CD375" s="130">
        <f t="shared" si="113"/>
        <v>1</v>
      </c>
      <c r="CE375" s="130">
        <f t="shared" si="111"/>
        <v>0</v>
      </c>
      <c r="CF375" s="131">
        <f t="shared" si="114"/>
        <v>0</v>
      </c>
      <c r="CG375" s="130" t="str">
        <f t="shared" si="115"/>
        <v/>
      </c>
      <c r="CH375" s="130" t="str">
        <f t="shared" si="116"/>
        <v/>
      </c>
      <c r="CI375" s="130">
        <f t="shared" si="117"/>
        <v>0</v>
      </c>
    </row>
    <row r="376" spans="81:87" ht="12.6" hidden="1" customHeight="1" x14ac:dyDescent="0.25">
      <c r="CC376" s="129">
        <f t="shared" si="112"/>
        <v>0</v>
      </c>
      <c r="CD376" s="130">
        <f t="shared" si="113"/>
        <v>1</v>
      </c>
      <c r="CE376" s="130">
        <f t="shared" si="111"/>
        <v>0</v>
      </c>
      <c r="CF376" s="131">
        <f t="shared" si="114"/>
        <v>0</v>
      </c>
      <c r="CG376" s="130" t="str">
        <f t="shared" si="115"/>
        <v/>
      </c>
      <c r="CH376" s="130" t="str">
        <f t="shared" si="116"/>
        <v/>
      </c>
      <c r="CI376" s="130">
        <f t="shared" si="117"/>
        <v>0</v>
      </c>
    </row>
    <row r="377" spans="81:87" ht="12.6" hidden="1" customHeight="1" x14ac:dyDescent="0.25">
      <c r="CC377" s="129">
        <f t="shared" si="112"/>
        <v>0</v>
      </c>
      <c r="CD377" s="130">
        <f t="shared" si="113"/>
        <v>1</v>
      </c>
      <c r="CE377" s="130">
        <f t="shared" si="111"/>
        <v>0</v>
      </c>
      <c r="CF377" s="131">
        <f t="shared" si="114"/>
        <v>0</v>
      </c>
      <c r="CG377" s="130" t="str">
        <f t="shared" si="115"/>
        <v/>
      </c>
      <c r="CH377" s="130" t="str">
        <f t="shared" si="116"/>
        <v/>
      </c>
      <c r="CI377" s="130">
        <f t="shared" si="117"/>
        <v>0</v>
      </c>
    </row>
    <row r="378" spans="81:87" ht="12.6" hidden="1" customHeight="1" x14ac:dyDescent="0.25">
      <c r="CC378" s="129">
        <f t="shared" si="112"/>
        <v>0</v>
      </c>
      <c r="CD378" s="130">
        <f t="shared" si="113"/>
        <v>1</v>
      </c>
      <c r="CE378" s="130">
        <f t="shared" si="111"/>
        <v>0</v>
      </c>
      <c r="CF378" s="131">
        <f t="shared" si="114"/>
        <v>0</v>
      </c>
      <c r="CG378" s="130" t="str">
        <f t="shared" si="115"/>
        <v/>
      </c>
      <c r="CH378" s="130" t="str">
        <f t="shared" si="116"/>
        <v/>
      </c>
      <c r="CI378" s="130">
        <f t="shared" si="117"/>
        <v>0</v>
      </c>
    </row>
    <row r="379" spans="81:87" ht="12.6" hidden="1" customHeight="1" x14ac:dyDescent="0.25">
      <c r="CC379" s="129">
        <f t="shared" si="112"/>
        <v>0</v>
      </c>
      <c r="CD379" s="130">
        <f t="shared" si="113"/>
        <v>1</v>
      </c>
      <c r="CE379" s="130">
        <f t="shared" si="111"/>
        <v>0</v>
      </c>
      <c r="CF379" s="131">
        <f t="shared" si="114"/>
        <v>0</v>
      </c>
      <c r="CG379" s="130" t="str">
        <f t="shared" si="115"/>
        <v/>
      </c>
      <c r="CH379" s="130" t="str">
        <f t="shared" si="116"/>
        <v/>
      </c>
      <c r="CI379" s="130">
        <f t="shared" si="117"/>
        <v>0</v>
      </c>
    </row>
    <row r="380" spans="81:87" ht="12.6" hidden="1" customHeight="1" x14ac:dyDescent="0.25">
      <c r="CC380" s="129">
        <f t="shared" si="112"/>
        <v>0</v>
      </c>
      <c r="CD380" s="130">
        <f t="shared" si="113"/>
        <v>1</v>
      </c>
      <c r="CE380" s="130">
        <f t="shared" si="111"/>
        <v>0</v>
      </c>
      <c r="CF380" s="131">
        <f t="shared" si="114"/>
        <v>0</v>
      </c>
      <c r="CG380" s="130" t="str">
        <f t="shared" si="115"/>
        <v/>
      </c>
      <c r="CH380" s="130" t="str">
        <f t="shared" si="116"/>
        <v/>
      </c>
      <c r="CI380" s="130">
        <f t="shared" si="117"/>
        <v>0</v>
      </c>
    </row>
    <row r="381" spans="81:87" ht="12.6" hidden="1" customHeight="1" x14ac:dyDescent="0.25">
      <c r="CC381" s="129">
        <f t="shared" si="112"/>
        <v>0</v>
      </c>
      <c r="CD381" s="130">
        <f t="shared" si="113"/>
        <v>1</v>
      </c>
      <c r="CE381" s="130">
        <f t="shared" si="111"/>
        <v>0</v>
      </c>
      <c r="CF381" s="131">
        <f t="shared" si="114"/>
        <v>0</v>
      </c>
      <c r="CG381" s="130" t="str">
        <f t="shared" si="115"/>
        <v/>
      </c>
      <c r="CH381" s="130" t="str">
        <f t="shared" si="116"/>
        <v/>
      </c>
      <c r="CI381" s="130">
        <f t="shared" si="117"/>
        <v>0</v>
      </c>
    </row>
    <row r="382" spans="81:87" ht="12.6" hidden="1" customHeight="1" x14ac:dyDescent="0.25">
      <c r="CC382" s="129">
        <f t="shared" si="112"/>
        <v>0</v>
      </c>
      <c r="CD382" s="130">
        <f t="shared" si="113"/>
        <v>1</v>
      </c>
      <c r="CE382" s="130">
        <f t="shared" si="111"/>
        <v>0</v>
      </c>
      <c r="CF382" s="131">
        <f t="shared" si="114"/>
        <v>0</v>
      </c>
      <c r="CG382" s="130" t="str">
        <f t="shared" si="115"/>
        <v/>
      </c>
      <c r="CH382" s="130" t="str">
        <f t="shared" si="116"/>
        <v/>
      </c>
      <c r="CI382" s="130">
        <f t="shared" si="117"/>
        <v>0</v>
      </c>
    </row>
    <row r="383" spans="81:87" ht="12.6" hidden="1" customHeight="1" x14ac:dyDescent="0.25">
      <c r="CC383" s="129">
        <f t="shared" si="112"/>
        <v>0</v>
      </c>
      <c r="CD383" s="130">
        <f t="shared" si="113"/>
        <v>1</v>
      </c>
      <c r="CE383" s="130">
        <f t="shared" si="111"/>
        <v>0</v>
      </c>
      <c r="CF383" s="131">
        <f t="shared" si="114"/>
        <v>0</v>
      </c>
      <c r="CG383" s="130" t="str">
        <f t="shared" si="115"/>
        <v/>
      </c>
      <c r="CH383" s="130" t="str">
        <f t="shared" si="116"/>
        <v/>
      </c>
      <c r="CI383" s="130">
        <f t="shared" si="117"/>
        <v>0</v>
      </c>
    </row>
    <row r="384" spans="81:87" ht="12.6" hidden="1" customHeight="1" x14ac:dyDescent="0.25">
      <c r="CC384" s="129">
        <f t="shared" si="112"/>
        <v>0</v>
      </c>
      <c r="CD384" s="130">
        <f t="shared" si="113"/>
        <v>1</v>
      </c>
      <c r="CE384" s="130">
        <f t="shared" si="111"/>
        <v>0</v>
      </c>
      <c r="CF384" s="131">
        <f t="shared" si="114"/>
        <v>0</v>
      </c>
      <c r="CG384" s="130" t="str">
        <f t="shared" si="115"/>
        <v/>
      </c>
      <c r="CH384" s="130" t="str">
        <f t="shared" si="116"/>
        <v/>
      </c>
      <c r="CI384" s="130">
        <f t="shared" si="117"/>
        <v>0</v>
      </c>
    </row>
    <row r="385" spans="81:87" ht="12.6" hidden="1" customHeight="1" x14ac:dyDescent="0.25">
      <c r="CC385" s="129">
        <f t="shared" si="112"/>
        <v>0</v>
      </c>
      <c r="CD385" s="130">
        <f t="shared" si="113"/>
        <v>1</v>
      </c>
      <c r="CE385" s="130">
        <f t="shared" si="111"/>
        <v>0</v>
      </c>
      <c r="CF385" s="131">
        <f t="shared" si="114"/>
        <v>0</v>
      </c>
      <c r="CG385" s="130" t="str">
        <f t="shared" si="115"/>
        <v/>
      </c>
      <c r="CH385" s="130" t="str">
        <f t="shared" si="116"/>
        <v/>
      </c>
      <c r="CI385" s="130">
        <f t="shared" si="117"/>
        <v>0</v>
      </c>
    </row>
    <row r="386" spans="81:87" ht="12.6" hidden="1" customHeight="1" x14ac:dyDescent="0.25">
      <c r="CC386" s="129">
        <f t="shared" si="112"/>
        <v>0</v>
      </c>
      <c r="CD386" s="130">
        <f t="shared" si="113"/>
        <v>1</v>
      </c>
      <c r="CE386" s="130">
        <f t="shared" si="111"/>
        <v>0</v>
      </c>
      <c r="CF386" s="131">
        <f t="shared" si="114"/>
        <v>0</v>
      </c>
      <c r="CG386" s="130" t="str">
        <f t="shared" si="115"/>
        <v/>
      </c>
      <c r="CH386" s="130" t="str">
        <f t="shared" si="116"/>
        <v/>
      </c>
      <c r="CI386" s="130">
        <f t="shared" si="117"/>
        <v>0</v>
      </c>
    </row>
    <row r="387" spans="81:87" ht="12.6" hidden="1" customHeight="1" x14ac:dyDescent="0.25">
      <c r="CC387" s="129">
        <f t="shared" si="112"/>
        <v>0</v>
      </c>
      <c r="CD387" s="130">
        <f t="shared" si="113"/>
        <v>1</v>
      </c>
      <c r="CE387" s="130">
        <f t="shared" si="111"/>
        <v>0</v>
      </c>
      <c r="CF387" s="131">
        <f t="shared" si="114"/>
        <v>0</v>
      </c>
      <c r="CG387" s="130" t="str">
        <f t="shared" si="115"/>
        <v/>
      </c>
      <c r="CH387" s="130" t="str">
        <f t="shared" si="116"/>
        <v/>
      </c>
      <c r="CI387" s="130">
        <f t="shared" si="117"/>
        <v>0</v>
      </c>
    </row>
    <row r="388" spans="81:87" ht="12.6" hidden="1" customHeight="1" x14ac:dyDescent="0.25">
      <c r="CC388" s="129">
        <f t="shared" si="112"/>
        <v>0</v>
      </c>
      <c r="CD388" s="130">
        <f t="shared" si="113"/>
        <v>1</v>
      </c>
      <c r="CE388" s="130">
        <f t="shared" si="111"/>
        <v>0</v>
      </c>
      <c r="CF388" s="131">
        <f t="shared" si="114"/>
        <v>0</v>
      </c>
      <c r="CG388" s="130" t="str">
        <f t="shared" si="115"/>
        <v/>
      </c>
      <c r="CH388" s="130" t="str">
        <f t="shared" si="116"/>
        <v/>
      </c>
      <c r="CI388" s="130">
        <f t="shared" si="117"/>
        <v>0</v>
      </c>
    </row>
    <row r="389" spans="81:87" ht="12.6" hidden="1" customHeight="1" x14ac:dyDescent="0.25">
      <c r="CC389" s="129">
        <f t="shared" si="112"/>
        <v>0</v>
      </c>
      <c r="CD389" s="130">
        <f t="shared" si="113"/>
        <v>1</v>
      </c>
      <c r="CE389" s="130">
        <f t="shared" ref="CE389:CE452" si="118">IF(AND(AH389="Freiverlad",CC389&gt;10),ROUND(CC389-8,0),ROUND(CC389,0))</f>
        <v>0</v>
      </c>
      <c r="CF389" s="131">
        <f t="shared" si="114"/>
        <v>0</v>
      </c>
      <c r="CG389" s="130" t="str">
        <f t="shared" si="115"/>
        <v/>
      </c>
      <c r="CH389" s="130" t="str">
        <f t="shared" si="116"/>
        <v/>
      </c>
      <c r="CI389" s="130">
        <f t="shared" si="117"/>
        <v>0</v>
      </c>
    </row>
    <row r="390" spans="81:87" ht="12.6" hidden="1" customHeight="1" x14ac:dyDescent="0.25">
      <c r="CC390" s="129">
        <f t="shared" ref="CC390:CC453" si="119">_xlfn.CEILING.MATH((((AD390+AE390)-(1/1441))-(AB390+AC390)),1/24)*24</f>
        <v>0</v>
      </c>
      <c r="CD390" s="130">
        <f t="shared" ref="CD390:CD453" si="120">IF(AND(AH390="Freiverlad",CC390&lt;10.01),0,1)</f>
        <v>1</v>
      </c>
      <c r="CE390" s="130">
        <f t="shared" si="118"/>
        <v>0</v>
      </c>
      <c r="CF390" s="131">
        <f t="shared" ref="CF390:CF453" si="121">_xlfn.IFNA(VLOOKUP(PRODUCT(CD390:CE390),heures,2,0)*K390*CI390,0)</f>
        <v>0</v>
      </c>
      <c r="CG390" s="130" t="str">
        <f t="shared" ref="CG390:CG453" si="122">LEFT(AW390,1)</f>
        <v/>
      </c>
      <c r="CH390" s="130" t="str">
        <f t="shared" ref="CH390:CH453" si="123">RIGHT(AW390,2)</f>
        <v/>
      </c>
      <c r="CI390" s="130">
        <f t="shared" ref="CI390:CI453" si="124">IF(CG390="A",0.042,IF(CG390="B",IF(OR(CH390*1=11,CH390*1=65,CH390*1=85),0.028/2,0.028),IF(CG390="C",IF(OR(CH390*1=11,CH390*1=65,CH390*1=85),0.014/2,0.014),0)))</f>
        <v>0</v>
      </c>
    </row>
    <row r="391" spans="81:87" ht="12.6" hidden="1" customHeight="1" x14ac:dyDescent="0.25">
      <c r="CC391" s="129">
        <f t="shared" si="119"/>
        <v>0</v>
      </c>
      <c r="CD391" s="130">
        <f t="shared" si="120"/>
        <v>1</v>
      </c>
      <c r="CE391" s="130">
        <f t="shared" si="118"/>
        <v>0</v>
      </c>
      <c r="CF391" s="131">
        <f t="shared" si="121"/>
        <v>0</v>
      </c>
      <c r="CG391" s="130" t="str">
        <f t="shared" si="122"/>
        <v/>
      </c>
      <c r="CH391" s="130" t="str">
        <f t="shared" si="123"/>
        <v/>
      </c>
      <c r="CI391" s="130">
        <f t="shared" si="124"/>
        <v>0</v>
      </c>
    </row>
    <row r="392" spans="81:87" ht="12.6" hidden="1" customHeight="1" x14ac:dyDescent="0.25">
      <c r="CC392" s="129">
        <f t="shared" si="119"/>
        <v>0</v>
      </c>
      <c r="CD392" s="130">
        <f t="shared" si="120"/>
        <v>1</v>
      </c>
      <c r="CE392" s="130">
        <f t="shared" si="118"/>
        <v>0</v>
      </c>
      <c r="CF392" s="131">
        <f t="shared" si="121"/>
        <v>0</v>
      </c>
      <c r="CG392" s="130" t="str">
        <f t="shared" si="122"/>
        <v/>
      </c>
      <c r="CH392" s="130" t="str">
        <f t="shared" si="123"/>
        <v/>
      </c>
      <c r="CI392" s="130">
        <f t="shared" si="124"/>
        <v>0</v>
      </c>
    </row>
    <row r="393" spans="81:87" ht="12.6" hidden="1" customHeight="1" x14ac:dyDescent="0.25">
      <c r="CC393" s="129">
        <f t="shared" si="119"/>
        <v>0</v>
      </c>
      <c r="CD393" s="130">
        <f t="shared" si="120"/>
        <v>1</v>
      </c>
      <c r="CE393" s="130">
        <f t="shared" si="118"/>
        <v>0</v>
      </c>
      <c r="CF393" s="131">
        <f t="shared" si="121"/>
        <v>0</v>
      </c>
      <c r="CG393" s="130" t="str">
        <f t="shared" si="122"/>
        <v/>
      </c>
      <c r="CH393" s="130" t="str">
        <f t="shared" si="123"/>
        <v/>
      </c>
      <c r="CI393" s="130">
        <f t="shared" si="124"/>
        <v>0</v>
      </c>
    </row>
    <row r="394" spans="81:87" ht="12.6" hidden="1" customHeight="1" x14ac:dyDescent="0.25">
      <c r="CC394" s="129">
        <f t="shared" si="119"/>
        <v>0</v>
      </c>
      <c r="CD394" s="130">
        <f t="shared" si="120"/>
        <v>1</v>
      </c>
      <c r="CE394" s="130">
        <f t="shared" si="118"/>
        <v>0</v>
      </c>
      <c r="CF394" s="131">
        <f t="shared" si="121"/>
        <v>0</v>
      </c>
      <c r="CG394" s="130" t="str">
        <f t="shared" si="122"/>
        <v/>
      </c>
      <c r="CH394" s="130" t="str">
        <f t="shared" si="123"/>
        <v/>
      </c>
      <c r="CI394" s="130">
        <f t="shared" si="124"/>
        <v>0</v>
      </c>
    </row>
    <row r="395" spans="81:87" ht="12.6" hidden="1" customHeight="1" x14ac:dyDescent="0.25">
      <c r="CC395" s="129">
        <f t="shared" si="119"/>
        <v>0</v>
      </c>
      <c r="CD395" s="130">
        <f t="shared" si="120"/>
        <v>1</v>
      </c>
      <c r="CE395" s="130">
        <f t="shared" si="118"/>
        <v>0</v>
      </c>
      <c r="CF395" s="131">
        <f t="shared" si="121"/>
        <v>0</v>
      </c>
      <c r="CG395" s="130" t="str">
        <f t="shared" si="122"/>
        <v/>
      </c>
      <c r="CH395" s="130" t="str">
        <f t="shared" si="123"/>
        <v/>
      </c>
      <c r="CI395" s="130">
        <f t="shared" si="124"/>
        <v>0</v>
      </c>
    </row>
    <row r="396" spans="81:87" ht="12.6" hidden="1" customHeight="1" x14ac:dyDescent="0.25">
      <c r="CC396" s="129">
        <f t="shared" si="119"/>
        <v>0</v>
      </c>
      <c r="CD396" s="130">
        <f t="shared" si="120"/>
        <v>1</v>
      </c>
      <c r="CE396" s="130">
        <f t="shared" si="118"/>
        <v>0</v>
      </c>
      <c r="CF396" s="131">
        <f t="shared" si="121"/>
        <v>0</v>
      </c>
      <c r="CG396" s="130" t="str">
        <f t="shared" si="122"/>
        <v/>
      </c>
      <c r="CH396" s="130" t="str">
        <f t="shared" si="123"/>
        <v/>
      </c>
      <c r="CI396" s="130">
        <f t="shared" si="124"/>
        <v>0</v>
      </c>
    </row>
    <row r="397" spans="81:87" ht="12.6" hidden="1" customHeight="1" x14ac:dyDescent="0.25">
      <c r="CC397" s="129">
        <f t="shared" si="119"/>
        <v>0</v>
      </c>
      <c r="CD397" s="130">
        <f t="shared" si="120"/>
        <v>1</v>
      </c>
      <c r="CE397" s="130">
        <f t="shared" si="118"/>
        <v>0</v>
      </c>
      <c r="CF397" s="131">
        <f t="shared" si="121"/>
        <v>0</v>
      </c>
      <c r="CG397" s="130" t="str">
        <f t="shared" si="122"/>
        <v/>
      </c>
      <c r="CH397" s="130" t="str">
        <f t="shared" si="123"/>
        <v/>
      </c>
      <c r="CI397" s="130">
        <f t="shared" si="124"/>
        <v>0</v>
      </c>
    </row>
    <row r="398" spans="81:87" ht="12.6" hidden="1" customHeight="1" x14ac:dyDescent="0.25">
      <c r="CC398" s="129">
        <f t="shared" si="119"/>
        <v>0</v>
      </c>
      <c r="CD398" s="130">
        <f t="shared" si="120"/>
        <v>1</v>
      </c>
      <c r="CE398" s="130">
        <f t="shared" si="118"/>
        <v>0</v>
      </c>
      <c r="CF398" s="131">
        <f t="shared" si="121"/>
        <v>0</v>
      </c>
      <c r="CG398" s="130" t="str">
        <f t="shared" si="122"/>
        <v/>
      </c>
      <c r="CH398" s="130" t="str">
        <f t="shared" si="123"/>
        <v/>
      </c>
      <c r="CI398" s="130">
        <f t="shared" si="124"/>
        <v>0</v>
      </c>
    </row>
    <row r="399" spans="81:87" ht="12.6" hidden="1" customHeight="1" x14ac:dyDescent="0.25">
      <c r="CC399" s="129">
        <f t="shared" si="119"/>
        <v>0</v>
      </c>
      <c r="CD399" s="130">
        <f t="shared" si="120"/>
        <v>1</v>
      </c>
      <c r="CE399" s="130">
        <f t="shared" si="118"/>
        <v>0</v>
      </c>
      <c r="CF399" s="131">
        <f t="shared" si="121"/>
        <v>0</v>
      </c>
      <c r="CG399" s="130" t="str">
        <f t="shared" si="122"/>
        <v/>
      </c>
      <c r="CH399" s="130" t="str">
        <f t="shared" si="123"/>
        <v/>
      </c>
      <c r="CI399" s="130">
        <f t="shared" si="124"/>
        <v>0</v>
      </c>
    </row>
    <row r="400" spans="81:87" ht="12.6" hidden="1" customHeight="1" x14ac:dyDescent="0.25">
      <c r="CC400" s="129">
        <f t="shared" si="119"/>
        <v>0</v>
      </c>
      <c r="CD400" s="130">
        <f t="shared" si="120"/>
        <v>1</v>
      </c>
      <c r="CE400" s="130">
        <f t="shared" si="118"/>
        <v>0</v>
      </c>
      <c r="CF400" s="131">
        <f t="shared" si="121"/>
        <v>0</v>
      </c>
      <c r="CG400" s="130" t="str">
        <f t="shared" si="122"/>
        <v/>
      </c>
      <c r="CH400" s="130" t="str">
        <f t="shared" si="123"/>
        <v/>
      </c>
      <c r="CI400" s="130">
        <f t="shared" si="124"/>
        <v>0</v>
      </c>
    </row>
    <row r="401" spans="81:87" ht="12.6" hidden="1" customHeight="1" x14ac:dyDescent="0.25">
      <c r="CC401" s="129">
        <f t="shared" si="119"/>
        <v>0</v>
      </c>
      <c r="CD401" s="130">
        <f t="shared" si="120"/>
        <v>1</v>
      </c>
      <c r="CE401" s="130">
        <f t="shared" si="118"/>
        <v>0</v>
      </c>
      <c r="CF401" s="131">
        <f t="shared" si="121"/>
        <v>0</v>
      </c>
      <c r="CG401" s="130" t="str">
        <f t="shared" si="122"/>
        <v/>
      </c>
      <c r="CH401" s="130" t="str">
        <f t="shared" si="123"/>
        <v/>
      </c>
      <c r="CI401" s="130">
        <f t="shared" si="124"/>
        <v>0</v>
      </c>
    </row>
    <row r="402" spans="81:87" ht="12.6" hidden="1" customHeight="1" x14ac:dyDescent="0.25">
      <c r="CC402" s="129">
        <f t="shared" si="119"/>
        <v>0</v>
      </c>
      <c r="CD402" s="130">
        <f t="shared" si="120"/>
        <v>1</v>
      </c>
      <c r="CE402" s="130">
        <f t="shared" si="118"/>
        <v>0</v>
      </c>
      <c r="CF402" s="131">
        <f t="shared" si="121"/>
        <v>0</v>
      </c>
      <c r="CG402" s="130" t="str">
        <f t="shared" si="122"/>
        <v/>
      </c>
      <c r="CH402" s="130" t="str">
        <f t="shared" si="123"/>
        <v/>
      </c>
      <c r="CI402" s="130">
        <f t="shared" si="124"/>
        <v>0</v>
      </c>
    </row>
    <row r="403" spans="81:87" ht="12.6" hidden="1" customHeight="1" x14ac:dyDescent="0.25">
      <c r="CC403" s="129">
        <f t="shared" si="119"/>
        <v>0</v>
      </c>
      <c r="CD403" s="130">
        <f t="shared" si="120"/>
        <v>1</v>
      </c>
      <c r="CE403" s="130">
        <f t="shared" si="118"/>
        <v>0</v>
      </c>
      <c r="CF403" s="131">
        <f t="shared" si="121"/>
        <v>0</v>
      </c>
      <c r="CG403" s="130" t="str">
        <f t="shared" si="122"/>
        <v/>
      </c>
      <c r="CH403" s="130" t="str">
        <f t="shared" si="123"/>
        <v/>
      </c>
      <c r="CI403" s="130">
        <f t="shared" si="124"/>
        <v>0</v>
      </c>
    </row>
    <row r="404" spans="81:87" ht="12.6" hidden="1" customHeight="1" x14ac:dyDescent="0.25">
      <c r="CC404" s="129">
        <f t="shared" si="119"/>
        <v>0</v>
      </c>
      <c r="CD404" s="130">
        <f t="shared" si="120"/>
        <v>1</v>
      </c>
      <c r="CE404" s="130">
        <f t="shared" si="118"/>
        <v>0</v>
      </c>
      <c r="CF404" s="131">
        <f t="shared" si="121"/>
        <v>0</v>
      </c>
      <c r="CG404" s="130" t="str">
        <f t="shared" si="122"/>
        <v/>
      </c>
      <c r="CH404" s="130" t="str">
        <f t="shared" si="123"/>
        <v/>
      </c>
      <c r="CI404" s="130">
        <f t="shared" si="124"/>
        <v>0</v>
      </c>
    </row>
    <row r="405" spans="81:87" ht="12.6" hidden="1" customHeight="1" x14ac:dyDescent="0.25">
      <c r="CC405" s="129">
        <f t="shared" si="119"/>
        <v>0</v>
      </c>
      <c r="CD405" s="130">
        <f t="shared" si="120"/>
        <v>1</v>
      </c>
      <c r="CE405" s="130">
        <f t="shared" si="118"/>
        <v>0</v>
      </c>
      <c r="CF405" s="131">
        <f t="shared" si="121"/>
        <v>0</v>
      </c>
      <c r="CG405" s="130" t="str">
        <f t="shared" si="122"/>
        <v/>
      </c>
      <c r="CH405" s="130" t="str">
        <f t="shared" si="123"/>
        <v/>
      </c>
      <c r="CI405" s="130">
        <f t="shared" si="124"/>
        <v>0</v>
      </c>
    </row>
    <row r="406" spans="81:87" ht="12.6" hidden="1" customHeight="1" x14ac:dyDescent="0.25">
      <c r="CC406" s="129">
        <f t="shared" si="119"/>
        <v>0</v>
      </c>
      <c r="CD406" s="130">
        <f t="shared" si="120"/>
        <v>1</v>
      </c>
      <c r="CE406" s="130">
        <f t="shared" si="118"/>
        <v>0</v>
      </c>
      <c r="CF406" s="131">
        <f t="shared" si="121"/>
        <v>0</v>
      </c>
      <c r="CG406" s="130" t="str">
        <f t="shared" si="122"/>
        <v/>
      </c>
      <c r="CH406" s="130" t="str">
        <f t="shared" si="123"/>
        <v/>
      </c>
      <c r="CI406" s="130">
        <f t="shared" si="124"/>
        <v>0</v>
      </c>
    </row>
    <row r="407" spans="81:87" ht="12.6" hidden="1" customHeight="1" x14ac:dyDescent="0.25">
      <c r="CC407" s="129">
        <f t="shared" si="119"/>
        <v>0</v>
      </c>
      <c r="CD407" s="130">
        <f t="shared" si="120"/>
        <v>1</v>
      </c>
      <c r="CE407" s="130">
        <f t="shared" si="118"/>
        <v>0</v>
      </c>
      <c r="CF407" s="131">
        <f t="shared" si="121"/>
        <v>0</v>
      </c>
      <c r="CG407" s="130" t="str">
        <f t="shared" si="122"/>
        <v/>
      </c>
      <c r="CH407" s="130" t="str">
        <f t="shared" si="123"/>
        <v/>
      </c>
      <c r="CI407" s="130">
        <f t="shared" si="124"/>
        <v>0</v>
      </c>
    </row>
    <row r="408" spans="81:87" ht="12.6" hidden="1" customHeight="1" x14ac:dyDescent="0.25">
      <c r="CC408" s="129">
        <f t="shared" si="119"/>
        <v>0</v>
      </c>
      <c r="CD408" s="130">
        <f t="shared" si="120"/>
        <v>1</v>
      </c>
      <c r="CE408" s="130">
        <f t="shared" si="118"/>
        <v>0</v>
      </c>
      <c r="CF408" s="131">
        <f t="shared" si="121"/>
        <v>0</v>
      </c>
      <c r="CG408" s="130" t="str">
        <f t="shared" si="122"/>
        <v/>
      </c>
      <c r="CH408" s="130" t="str">
        <f t="shared" si="123"/>
        <v/>
      </c>
      <c r="CI408" s="130">
        <f t="shared" si="124"/>
        <v>0</v>
      </c>
    </row>
    <row r="409" spans="81:87" ht="12.6" hidden="1" customHeight="1" x14ac:dyDescent="0.25">
      <c r="CC409" s="129">
        <f t="shared" si="119"/>
        <v>0</v>
      </c>
      <c r="CD409" s="130">
        <f t="shared" si="120"/>
        <v>1</v>
      </c>
      <c r="CE409" s="130">
        <f t="shared" si="118"/>
        <v>0</v>
      </c>
      <c r="CF409" s="131">
        <f t="shared" si="121"/>
        <v>0</v>
      </c>
      <c r="CG409" s="130" t="str">
        <f t="shared" si="122"/>
        <v/>
      </c>
      <c r="CH409" s="130" t="str">
        <f t="shared" si="123"/>
        <v/>
      </c>
      <c r="CI409" s="130">
        <f t="shared" si="124"/>
        <v>0</v>
      </c>
    </row>
    <row r="410" spans="81:87" ht="12.6" hidden="1" customHeight="1" x14ac:dyDescent="0.25">
      <c r="CC410" s="129">
        <f t="shared" si="119"/>
        <v>0</v>
      </c>
      <c r="CD410" s="130">
        <f t="shared" si="120"/>
        <v>1</v>
      </c>
      <c r="CE410" s="130">
        <f t="shared" si="118"/>
        <v>0</v>
      </c>
      <c r="CF410" s="131">
        <f t="shared" si="121"/>
        <v>0</v>
      </c>
      <c r="CG410" s="130" t="str">
        <f t="shared" si="122"/>
        <v/>
      </c>
      <c r="CH410" s="130" t="str">
        <f t="shared" si="123"/>
        <v/>
      </c>
      <c r="CI410" s="130">
        <f t="shared" si="124"/>
        <v>0</v>
      </c>
    </row>
    <row r="411" spans="81:87" ht="12.6" hidden="1" customHeight="1" x14ac:dyDescent="0.25">
      <c r="CC411" s="129">
        <f t="shared" si="119"/>
        <v>0</v>
      </c>
      <c r="CD411" s="130">
        <f t="shared" si="120"/>
        <v>1</v>
      </c>
      <c r="CE411" s="130">
        <f t="shared" si="118"/>
        <v>0</v>
      </c>
      <c r="CF411" s="131">
        <f t="shared" si="121"/>
        <v>0</v>
      </c>
      <c r="CG411" s="130" t="str">
        <f t="shared" si="122"/>
        <v/>
      </c>
      <c r="CH411" s="130" t="str">
        <f t="shared" si="123"/>
        <v/>
      </c>
      <c r="CI411" s="130">
        <f t="shared" si="124"/>
        <v>0</v>
      </c>
    </row>
    <row r="412" spans="81:87" ht="12.6" hidden="1" customHeight="1" x14ac:dyDescent="0.25">
      <c r="CC412" s="129">
        <f t="shared" si="119"/>
        <v>0</v>
      </c>
      <c r="CD412" s="130">
        <f t="shared" si="120"/>
        <v>1</v>
      </c>
      <c r="CE412" s="130">
        <f t="shared" si="118"/>
        <v>0</v>
      </c>
      <c r="CF412" s="131">
        <f t="shared" si="121"/>
        <v>0</v>
      </c>
      <c r="CG412" s="130" t="str">
        <f t="shared" si="122"/>
        <v/>
      </c>
      <c r="CH412" s="130" t="str">
        <f t="shared" si="123"/>
        <v/>
      </c>
      <c r="CI412" s="130">
        <f t="shared" si="124"/>
        <v>0</v>
      </c>
    </row>
    <row r="413" spans="81:87" ht="12.6" hidden="1" customHeight="1" x14ac:dyDescent="0.25">
      <c r="CC413" s="129">
        <f t="shared" si="119"/>
        <v>0</v>
      </c>
      <c r="CD413" s="130">
        <f t="shared" si="120"/>
        <v>1</v>
      </c>
      <c r="CE413" s="130">
        <f t="shared" si="118"/>
        <v>0</v>
      </c>
      <c r="CF413" s="131">
        <f t="shared" si="121"/>
        <v>0</v>
      </c>
      <c r="CG413" s="130" t="str">
        <f t="shared" si="122"/>
        <v/>
      </c>
      <c r="CH413" s="130" t="str">
        <f t="shared" si="123"/>
        <v/>
      </c>
      <c r="CI413" s="130">
        <f t="shared" si="124"/>
        <v>0</v>
      </c>
    </row>
    <row r="414" spans="81:87" ht="12.6" hidden="1" customHeight="1" x14ac:dyDescent="0.25">
      <c r="CC414" s="129">
        <f t="shared" si="119"/>
        <v>0</v>
      </c>
      <c r="CD414" s="130">
        <f t="shared" si="120"/>
        <v>1</v>
      </c>
      <c r="CE414" s="130">
        <f t="shared" si="118"/>
        <v>0</v>
      </c>
      <c r="CF414" s="131">
        <f t="shared" si="121"/>
        <v>0</v>
      </c>
      <c r="CG414" s="130" t="str">
        <f t="shared" si="122"/>
        <v/>
      </c>
      <c r="CH414" s="130" t="str">
        <f t="shared" si="123"/>
        <v/>
      </c>
      <c r="CI414" s="130">
        <f t="shared" si="124"/>
        <v>0</v>
      </c>
    </row>
    <row r="415" spans="81:87" ht="12.6" hidden="1" customHeight="1" x14ac:dyDescent="0.25">
      <c r="CC415" s="129">
        <f t="shared" si="119"/>
        <v>0</v>
      </c>
      <c r="CD415" s="130">
        <f t="shared" si="120"/>
        <v>1</v>
      </c>
      <c r="CE415" s="130">
        <f t="shared" si="118"/>
        <v>0</v>
      </c>
      <c r="CF415" s="131">
        <f t="shared" si="121"/>
        <v>0</v>
      </c>
      <c r="CG415" s="130" t="str">
        <f t="shared" si="122"/>
        <v/>
      </c>
      <c r="CH415" s="130" t="str">
        <f t="shared" si="123"/>
        <v/>
      </c>
      <c r="CI415" s="130">
        <f t="shared" si="124"/>
        <v>0</v>
      </c>
    </row>
    <row r="416" spans="81:87" ht="12.6" hidden="1" customHeight="1" x14ac:dyDescent="0.25">
      <c r="CC416" s="129">
        <f t="shared" si="119"/>
        <v>0</v>
      </c>
      <c r="CD416" s="130">
        <f t="shared" si="120"/>
        <v>1</v>
      </c>
      <c r="CE416" s="130">
        <f t="shared" si="118"/>
        <v>0</v>
      </c>
      <c r="CF416" s="131">
        <f t="shared" si="121"/>
        <v>0</v>
      </c>
      <c r="CG416" s="130" t="str">
        <f t="shared" si="122"/>
        <v/>
      </c>
      <c r="CH416" s="130" t="str">
        <f t="shared" si="123"/>
        <v/>
      </c>
      <c r="CI416" s="130">
        <f t="shared" si="124"/>
        <v>0</v>
      </c>
    </row>
    <row r="417" spans="81:87" ht="12.6" hidden="1" customHeight="1" x14ac:dyDescent="0.25">
      <c r="CC417" s="129">
        <f t="shared" si="119"/>
        <v>0</v>
      </c>
      <c r="CD417" s="130">
        <f t="shared" si="120"/>
        <v>1</v>
      </c>
      <c r="CE417" s="130">
        <f t="shared" si="118"/>
        <v>0</v>
      </c>
      <c r="CF417" s="131">
        <f t="shared" si="121"/>
        <v>0</v>
      </c>
      <c r="CG417" s="130" t="str">
        <f t="shared" si="122"/>
        <v/>
      </c>
      <c r="CH417" s="130" t="str">
        <f t="shared" si="123"/>
        <v/>
      </c>
      <c r="CI417" s="130">
        <f t="shared" si="124"/>
        <v>0</v>
      </c>
    </row>
    <row r="418" spans="81:87" ht="12.6" hidden="1" customHeight="1" x14ac:dyDescent="0.25">
      <c r="CC418" s="129">
        <f t="shared" si="119"/>
        <v>0</v>
      </c>
      <c r="CD418" s="130">
        <f t="shared" si="120"/>
        <v>1</v>
      </c>
      <c r="CE418" s="130">
        <f t="shared" si="118"/>
        <v>0</v>
      </c>
      <c r="CF418" s="131">
        <f t="shared" si="121"/>
        <v>0</v>
      </c>
      <c r="CG418" s="130" t="str">
        <f t="shared" si="122"/>
        <v/>
      </c>
      <c r="CH418" s="130" t="str">
        <f t="shared" si="123"/>
        <v/>
      </c>
      <c r="CI418" s="130">
        <f t="shared" si="124"/>
        <v>0</v>
      </c>
    </row>
    <row r="419" spans="81:87" ht="12.6" hidden="1" customHeight="1" x14ac:dyDescent="0.25">
      <c r="CC419" s="129">
        <f t="shared" si="119"/>
        <v>0</v>
      </c>
      <c r="CD419" s="130">
        <f t="shared" si="120"/>
        <v>1</v>
      </c>
      <c r="CE419" s="130">
        <f t="shared" si="118"/>
        <v>0</v>
      </c>
      <c r="CF419" s="131">
        <f t="shared" si="121"/>
        <v>0</v>
      </c>
      <c r="CG419" s="130" t="str">
        <f t="shared" si="122"/>
        <v/>
      </c>
      <c r="CH419" s="130" t="str">
        <f t="shared" si="123"/>
        <v/>
      </c>
      <c r="CI419" s="130">
        <f t="shared" si="124"/>
        <v>0</v>
      </c>
    </row>
    <row r="420" spans="81:87" ht="12.6" hidden="1" customHeight="1" x14ac:dyDescent="0.25">
      <c r="CC420" s="129">
        <f t="shared" si="119"/>
        <v>0</v>
      </c>
      <c r="CD420" s="130">
        <f t="shared" si="120"/>
        <v>1</v>
      </c>
      <c r="CE420" s="130">
        <f t="shared" si="118"/>
        <v>0</v>
      </c>
      <c r="CF420" s="131">
        <f t="shared" si="121"/>
        <v>0</v>
      </c>
      <c r="CG420" s="130" t="str">
        <f t="shared" si="122"/>
        <v/>
      </c>
      <c r="CH420" s="130" t="str">
        <f t="shared" si="123"/>
        <v/>
      </c>
      <c r="CI420" s="130">
        <f t="shared" si="124"/>
        <v>0</v>
      </c>
    </row>
    <row r="421" spans="81:87" ht="12.6" hidden="1" customHeight="1" x14ac:dyDescent="0.25">
      <c r="CC421" s="129">
        <f t="shared" si="119"/>
        <v>0</v>
      </c>
      <c r="CD421" s="130">
        <f t="shared" si="120"/>
        <v>1</v>
      </c>
      <c r="CE421" s="130">
        <f t="shared" si="118"/>
        <v>0</v>
      </c>
      <c r="CF421" s="131">
        <f t="shared" si="121"/>
        <v>0</v>
      </c>
      <c r="CG421" s="130" t="str">
        <f t="shared" si="122"/>
        <v/>
      </c>
      <c r="CH421" s="130" t="str">
        <f t="shared" si="123"/>
        <v/>
      </c>
      <c r="CI421" s="130">
        <f t="shared" si="124"/>
        <v>0</v>
      </c>
    </row>
    <row r="422" spans="81:87" ht="12.6" hidden="1" customHeight="1" x14ac:dyDescent="0.25">
      <c r="CC422" s="129">
        <f t="shared" si="119"/>
        <v>0</v>
      </c>
      <c r="CD422" s="130">
        <f t="shared" si="120"/>
        <v>1</v>
      </c>
      <c r="CE422" s="130">
        <f t="shared" si="118"/>
        <v>0</v>
      </c>
      <c r="CF422" s="131">
        <f t="shared" si="121"/>
        <v>0</v>
      </c>
      <c r="CG422" s="130" t="str">
        <f t="shared" si="122"/>
        <v/>
      </c>
      <c r="CH422" s="130" t="str">
        <f t="shared" si="123"/>
        <v/>
      </c>
      <c r="CI422" s="130">
        <f t="shared" si="124"/>
        <v>0</v>
      </c>
    </row>
    <row r="423" spans="81:87" ht="12.6" hidden="1" customHeight="1" x14ac:dyDescent="0.25">
      <c r="CC423" s="129">
        <f t="shared" si="119"/>
        <v>0</v>
      </c>
      <c r="CD423" s="130">
        <f t="shared" si="120"/>
        <v>1</v>
      </c>
      <c r="CE423" s="130">
        <f t="shared" si="118"/>
        <v>0</v>
      </c>
      <c r="CF423" s="131">
        <f t="shared" si="121"/>
        <v>0</v>
      </c>
      <c r="CG423" s="130" t="str">
        <f t="shared" si="122"/>
        <v/>
      </c>
      <c r="CH423" s="130" t="str">
        <f t="shared" si="123"/>
        <v/>
      </c>
      <c r="CI423" s="130">
        <f t="shared" si="124"/>
        <v>0</v>
      </c>
    </row>
    <row r="424" spans="81:87" ht="12.6" hidden="1" customHeight="1" x14ac:dyDescent="0.25">
      <c r="CC424" s="129">
        <f t="shared" si="119"/>
        <v>0</v>
      </c>
      <c r="CD424" s="130">
        <f t="shared" si="120"/>
        <v>1</v>
      </c>
      <c r="CE424" s="130">
        <f t="shared" si="118"/>
        <v>0</v>
      </c>
      <c r="CF424" s="131">
        <f t="shared" si="121"/>
        <v>0</v>
      </c>
      <c r="CG424" s="130" t="str">
        <f t="shared" si="122"/>
        <v/>
      </c>
      <c r="CH424" s="130" t="str">
        <f t="shared" si="123"/>
        <v/>
      </c>
      <c r="CI424" s="130">
        <f t="shared" si="124"/>
        <v>0</v>
      </c>
    </row>
    <row r="425" spans="81:87" ht="12.6" hidden="1" customHeight="1" x14ac:dyDescent="0.25">
      <c r="CC425" s="129">
        <f t="shared" si="119"/>
        <v>0</v>
      </c>
      <c r="CD425" s="130">
        <f t="shared" si="120"/>
        <v>1</v>
      </c>
      <c r="CE425" s="130">
        <f t="shared" si="118"/>
        <v>0</v>
      </c>
      <c r="CF425" s="131">
        <f t="shared" si="121"/>
        <v>0</v>
      </c>
      <c r="CG425" s="130" t="str">
        <f t="shared" si="122"/>
        <v/>
      </c>
      <c r="CH425" s="130" t="str">
        <f t="shared" si="123"/>
        <v/>
      </c>
      <c r="CI425" s="130">
        <f t="shared" si="124"/>
        <v>0</v>
      </c>
    </row>
    <row r="426" spans="81:87" ht="12.6" hidden="1" customHeight="1" x14ac:dyDescent="0.25">
      <c r="CC426" s="129">
        <f t="shared" si="119"/>
        <v>0</v>
      </c>
      <c r="CD426" s="130">
        <f t="shared" si="120"/>
        <v>1</v>
      </c>
      <c r="CE426" s="130">
        <f t="shared" si="118"/>
        <v>0</v>
      </c>
      <c r="CF426" s="131">
        <f t="shared" si="121"/>
        <v>0</v>
      </c>
      <c r="CG426" s="130" t="str">
        <f t="shared" si="122"/>
        <v/>
      </c>
      <c r="CH426" s="130" t="str">
        <f t="shared" si="123"/>
        <v/>
      </c>
      <c r="CI426" s="130">
        <f t="shared" si="124"/>
        <v>0</v>
      </c>
    </row>
    <row r="427" spans="81:87" ht="12.6" hidden="1" customHeight="1" x14ac:dyDescent="0.25">
      <c r="CC427" s="129">
        <f t="shared" si="119"/>
        <v>0</v>
      </c>
      <c r="CD427" s="130">
        <f t="shared" si="120"/>
        <v>1</v>
      </c>
      <c r="CE427" s="130">
        <f t="shared" si="118"/>
        <v>0</v>
      </c>
      <c r="CF427" s="131">
        <f t="shared" si="121"/>
        <v>0</v>
      </c>
      <c r="CG427" s="130" t="str">
        <f t="shared" si="122"/>
        <v/>
      </c>
      <c r="CH427" s="130" t="str">
        <f t="shared" si="123"/>
        <v/>
      </c>
      <c r="CI427" s="130">
        <f t="shared" si="124"/>
        <v>0</v>
      </c>
    </row>
    <row r="428" spans="81:87" ht="12.6" hidden="1" customHeight="1" x14ac:dyDescent="0.25">
      <c r="CC428" s="129">
        <f t="shared" si="119"/>
        <v>0</v>
      </c>
      <c r="CD428" s="130">
        <f t="shared" si="120"/>
        <v>1</v>
      </c>
      <c r="CE428" s="130">
        <f t="shared" si="118"/>
        <v>0</v>
      </c>
      <c r="CF428" s="131">
        <f t="shared" si="121"/>
        <v>0</v>
      </c>
      <c r="CG428" s="130" t="str">
        <f t="shared" si="122"/>
        <v/>
      </c>
      <c r="CH428" s="130" t="str">
        <f t="shared" si="123"/>
        <v/>
      </c>
      <c r="CI428" s="130">
        <f t="shared" si="124"/>
        <v>0</v>
      </c>
    </row>
    <row r="429" spans="81:87" ht="12.6" hidden="1" customHeight="1" x14ac:dyDescent="0.25">
      <c r="CC429" s="129">
        <f t="shared" si="119"/>
        <v>0</v>
      </c>
      <c r="CD429" s="130">
        <f t="shared" si="120"/>
        <v>1</v>
      </c>
      <c r="CE429" s="130">
        <f t="shared" si="118"/>
        <v>0</v>
      </c>
      <c r="CF429" s="131">
        <f t="shared" si="121"/>
        <v>0</v>
      </c>
      <c r="CG429" s="130" t="str">
        <f t="shared" si="122"/>
        <v/>
      </c>
      <c r="CH429" s="130" t="str">
        <f t="shared" si="123"/>
        <v/>
      </c>
      <c r="CI429" s="130">
        <f t="shared" si="124"/>
        <v>0</v>
      </c>
    </row>
    <row r="430" spans="81:87" ht="12.6" hidden="1" customHeight="1" x14ac:dyDescent="0.25">
      <c r="CC430" s="129">
        <f t="shared" si="119"/>
        <v>0</v>
      </c>
      <c r="CD430" s="130">
        <f t="shared" si="120"/>
        <v>1</v>
      </c>
      <c r="CE430" s="130">
        <f t="shared" si="118"/>
        <v>0</v>
      </c>
      <c r="CF430" s="131">
        <f t="shared" si="121"/>
        <v>0</v>
      </c>
      <c r="CG430" s="130" t="str">
        <f t="shared" si="122"/>
        <v/>
      </c>
      <c r="CH430" s="130" t="str">
        <f t="shared" si="123"/>
        <v/>
      </c>
      <c r="CI430" s="130">
        <f t="shared" si="124"/>
        <v>0</v>
      </c>
    </row>
    <row r="431" spans="81:87" ht="12.6" hidden="1" customHeight="1" x14ac:dyDescent="0.25">
      <c r="CC431" s="129">
        <f t="shared" si="119"/>
        <v>0</v>
      </c>
      <c r="CD431" s="130">
        <f t="shared" si="120"/>
        <v>1</v>
      </c>
      <c r="CE431" s="130">
        <f t="shared" si="118"/>
        <v>0</v>
      </c>
      <c r="CF431" s="131">
        <f t="shared" si="121"/>
        <v>0</v>
      </c>
      <c r="CG431" s="130" t="str">
        <f t="shared" si="122"/>
        <v/>
      </c>
      <c r="CH431" s="130" t="str">
        <f t="shared" si="123"/>
        <v/>
      </c>
      <c r="CI431" s="130">
        <f t="shared" si="124"/>
        <v>0</v>
      </c>
    </row>
    <row r="432" spans="81:87" ht="12.6" hidden="1" customHeight="1" x14ac:dyDescent="0.25">
      <c r="CC432" s="129">
        <f t="shared" si="119"/>
        <v>0</v>
      </c>
      <c r="CD432" s="130">
        <f t="shared" si="120"/>
        <v>1</v>
      </c>
      <c r="CE432" s="130">
        <f t="shared" si="118"/>
        <v>0</v>
      </c>
      <c r="CF432" s="131">
        <f t="shared" si="121"/>
        <v>0</v>
      </c>
      <c r="CG432" s="130" t="str">
        <f t="shared" si="122"/>
        <v/>
      </c>
      <c r="CH432" s="130" t="str">
        <f t="shared" si="123"/>
        <v/>
      </c>
      <c r="CI432" s="130">
        <f t="shared" si="124"/>
        <v>0</v>
      </c>
    </row>
    <row r="433" spans="81:87" ht="12.6" hidden="1" customHeight="1" x14ac:dyDescent="0.25">
      <c r="CC433" s="129">
        <f t="shared" si="119"/>
        <v>0</v>
      </c>
      <c r="CD433" s="130">
        <f t="shared" si="120"/>
        <v>1</v>
      </c>
      <c r="CE433" s="130">
        <f t="shared" si="118"/>
        <v>0</v>
      </c>
      <c r="CF433" s="131">
        <f t="shared" si="121"/>
        <v>0</v>
      </c>
      <c r="CG433" s="130" t="str">
        <f t="shared" si="122"/>
        <v/>
      </c>
      <c r="CH433" s="130" t="str">
        <f t="shared" si="123"/>
        <v/>
      </c>
      <c r="CI433" s="130">
        <f t="shared" si="124"/>
        <v>0</v>
      </c>
    </row>
    <row r="434" spans="81:87" ht="12.6" hidden="1" customHeight="1" x14ac:dyDescent="0.25">
      <c r="CC434" s="129">
        <f t="shared" si="119"/>
        <v>0</v>
      </c>
      <c r="CD434" s="130">
        <f t="shared" si="120"/>
        <v>1</v>
      </c>
      <c r="CE434" s="130">
        <f t="shared" si="118"/>
        <v>0</v>
      </c>
      <c r="CF434" s="131">
        <f t="shared" si="121"/>
        <v>0</v>
      </c>
      <c r="CG434" s="130" t="str">
        <f t="shared" si="122"/>
        <v/>
      </c>
      <c r="CH434" s="130" t="str">
        <f t="shared" si="123"/>
        <v/>
      </c>
      <c r="CI434" s="130">
        <f t="shared" si="124"/>
        <v>0</v>
      </c>
    </row>
    <row r="435" spans="81:87" ht="12.6" hidden="1" customHeight="1" x14ac:dyDescent="0.25">
      <c r="CC435" s="129">
        <f t="shared" si="119"/>
        <v>0</v>
      </c>
      <c r="CD435" s="130">
        <f t="shared" si="120"/>
        <v>1</v>
      </c>
      <c r="CE435" s="130">
        <f t="shared" si="118"/>
        <v>0</v>
      </c>
      <c r="CF435" s="131">
        <f t="shared" si="121"/>
        <v>0</v>
      </c>
      <c r="CG435" s="130" t="str">
        <f t="shared" si="122"/>
        <v/>
      </c>
      <c r="CH435" s="130" t="str">
        <f t="shared" si="123"/>
        <v/>
      </c>
      <c r="CI435" s="130">
        <f t="shared" si="124"/>
        <v>0</v>
      </c>
    </row>
    <row r="436" spans="81:87" ht="12.6" hidden="1" customHeight="1" x14ac:dyDescent="0.25">
      <c r="CC436" s="129">
        <f t="shared" si="119"/>
        <v>0</v>
      </c>
      <c r="CD436" s="130">
        <f t="shared" si="120"/>
        <v>1</v>
      </c>
      <c r="CE436" s="130">
        <f t="shared" si="118"/>
        <v>0</v>
      </c>
      <c r="CF436" s="131">
        <f t="shared" si="121"/>
        <v>0</v>
      </c>
      <c r="CG436" s="130" t="str">
        <f t="shared" si="122"/>
        <v/>
      </c>
      <c r="CH436" s="130" t="str">
        <f t="shared" si="123"/>
        <v/>
      </c>
      <c r="CI436" s="130">
        <f t="shared" si="124"/>
        <v>0</v>
      </c>
    </row>
    <row r="437" spans="81:87" ht="12.6" hidden="1" customHeight="1" x14ac:dyDescent="0.25">
      <c r="CC437" s="129">
        <f t="shared" si="119"/>
        <v>0</v>
      </c>
      <c r="CD437" s="130">
        <f t="shared" si="120"/>
        <v>1</v>
      </c>
      <c r="CE437" s="130">
        <f t="shared" si="118"/>
        <v>0</v>
      </c>
      <c r="CF437" s="131">
        <f t="shared" si="121"/>
        <v>0</v>
      </c>
      <c r="CG437" s="130" t="str">
        <f t="shared" si="122"/>
        <v/>
      </c>
      <c r="CH437" s="130" t="str">
        <f t="shared" si="123"/>
        <v/>
      </c>
      <c r="CI437" s="130">
        <f t="shared" si="124"/>
        <v>0</v>
      </c>
    </row>
    <row r="438" spans="81:87" ht="12.6" hidden="1" customHeight="1" x14ac:dyDescent="0.25">
      <c r="CC438" s="129">
        <f t="shared" si="119"/>
        <v>0</v>
      </c>
      <c r="CD438" s="130">
        <f t="shared" si="120"/>
        <v>1</v>
      </c>
      <c r="CE438" s="130">
        <f t="shared" si="118"/>
        <v>0</v>
      </c>
      <c r="CF438" s="131">
        <f t="shared" si="121"/>
        <v>0</v>
      </c>
      <c r="CG438" s="130" t="str">
        <f t="shared" si="122"/>
        <v/>
      </c>
      <c r="CH438" s="130" t="str">
        <f t="shared" si="123"/>
        <v/>
      </c>
      <c r="CI438" s="130">
        <f t="shared" si="124"/>
        <v>0</v>
      </c>
    </row>
    <row r="439" spans="81:87" ht="12.6" hidden="1" customHeight="1" x14ac:dyDescent="0.25">
      <c r="CC439" s="129">
        <f t="shared" si="119"/>
        <v>0</v>
      </c>
      <c r="CD439" s="130">
        <f t="shared" si="120"/>
        <v>1</v>
      </c>
      <c r="CE439" s="130">
        <f t="shared" si="118"/>
        <v>0</v>
      </c>
      <c r="CF439" s="131">
        <f t="shared" si="121"/>
        <v>0</v>
      </c>
      <c r="CG439" s="130" t="str">
        <f t="shared" si="122"/>
        <v/>
      </c>
      <c r="CH439" s="130" t="str">
        <f t="shared" si="123"/>
        <v/>
      </c>
      <c r="CI439" s="130">
        <f t="shared" si="124"/>
        <v>0</v>
      </c>
    </row>
    <row r="440" spans="81:87" ht="12.6" hidden="1" customHeight="1" x14ac:dyDescent="0.25">
      <c r="CC440" s="129">
        <f t="shared" si="119"/>
        <v>0</v>
      </c>
      <c r="CD440" s="130">
        <f t="shared" si="120"/>
        <v>1</v>
      </c>
      <c r="CE440" s="130">
        <f t="shared" si="118"/>
        <v>0</v>
      </c>
      <c r="CF440" s="131">
        <f t="shared" si="121"/>
        <v>0</v>
      </c>
      <c r="CG440" s="130" t="str">
        <f t="shared" si="122"/>
        <v/>
      </c>
      <c r="CH440" s="130" t="str">
        <f t="shared" si="123"/>
        <v/>
      </c>
      <c r="CI440" s="130">
        <f t="shared" si="124"/>
        <v>0</v>
      </c>
    </row>
    <row r="441" spans="81:87" ht="12.6" hidden="1" customHeight="1" x14ac:dyDescent="0.25">
      <c r="CC441" s="129">
        <f t="shared" si="119"/>
        <v>0</v>
      </c>
      <c r="CD441" s="130">
        <f t="shared" si="120"/>
        <v>1</v>
      </c>
      <c r="CE441" s="130">
        <f t="shared" si="118"/>
        <v>0</v>
      </c>
      <c r="CF441" s="131">
        <f t="shared" si="121"/>
        <v>0</v>
      </c>
      <c r="CG441" s="130" t="str">
        <f t="shared" si="122"/>
        <v/>
      </c>
      <c r="CH441" s="130" t="str">
        <f t="shared" si="123"/>
        <v/>
      </c>
      <c r="CI441" s="130">
        <f t="shared" si="124"/>
        <v>0</v>
      </c>
    </row>
    <row r="442" spans="81:87" ht="12.6" hidden="1" customHeight="1" x14ac:dyDescent="0.25">
      <c r="CC442" s="129">
        <f t="shared" si="119"/>
        <v>0</v>
      </c>
      <c r="CD442" s="130">
        <f t="shared" si="120"/>
        <v>1</v>
      </c>
      <c r="CE442" s="130">
        <f t="shared" si="118"/>
        <v>0</v>
      </c>
      <c r="CF442" s="131">
        <f t="shared" si="121"/>
        <v>0</v>
      </c>
      <c r="CG442" s="130" t="str">
        <f t="shared" si="122"/>
        <v/>
      </c>
      <c r="CH442" s="130" t="str">
        <f t="shared" si="123"/>
        <v/>
      </c>
      <c r="CI442" s="130">
        <f t="shared" si="124"/>
        <v>0</v>
      </c>
    </row>
    <row r="443" spans="81:87" ht="12.6" hidden="1" customHeight="1" x14ac:dyDescent="0.25">
      <c r="CC443" s="129">
        <f t="shared" si="119"/>
        <v>0</v>
      </c>
      <c r="CD443" s="130">
        <f t="shared" si="120"/>
        <v>1</v>
      </c>
      <c r="CE443" s="130">
        <f t="shared" si="118"/>
        <v>0</v>
      </c>
      <c r="CF443" s="131">
        <f t="shared" si="121"/>
        <v>0</v>
      </c>
      <c r="CG443" s="130" t="str">
        <f t="shared" si="122"/>
        <v/>
      </c>
      <c r="CH443" s="130" t="str">
        <f t="shared" si="123"/>
        <v/>
      </c>
      <c r="CI443" s="130">
        <f t="shared" si="124"/>
        <v>0</v>
      </c>
    </row>
    <row r="444" spans="81:87" ht="12.6" hidden="1" customHeight="1" x14ac:dyDescent="0.25">
      <c r="CC444" s="129">
        <f t="shared" si="119"/>
        <v>0</v>
      </c>
      <c r="CD444" s="130">
        <f t="shared" si="120"/>
        <v>1</v>
      </c>
      <c r="CE444" s="130">
        <f t="shared" si="118"/>
        <v>0</v>
      </c>
      <c r="CF444" s="131">
        <f t="shared" si="121"/>
        <v>0</v>
      </c>
      <c r="CG444" s="130" t="str">
        <f t="shared" si="122"/>
        <v/>
      </c>
      <c r="CH444" s="130" t="str">
        <f t="shared" si="123"/>
        <v/>
      </c>
      <c r="CI444" s="130">
        <f t="shared" si="124"/>
        <v>0</v>
      </c>
    </row>
    <row r="445" spans="81:87" ht="12.6" hidden="1" customHeight="1" x14ac:dyDescent="0.25">
      <c r="CC445" s="129">
        <f t="shared" si="119"/>
        <v>0</v>
      </c>
      <c r="CD445" s="130">
        <f t="shared" si="120"/>
        <v>1</v>
      </c>
      <c r="CE445" s="130">
        <f t="shared" si="118"/>
        <v>0</v>
      </c>
      <c r="CF445" s="131">
        <f t="shared" si="121"/>
        <v>0</v>
      </c>
      <c r="CG445" s="130" t="str">
        <f t="shared" si="122"/>
        <v/>
      </c>
      <c r="CH445" s="130" t="str">
        <f t="shared" si="123"/>
        <v/>
      </c>
      <c r="CI445" s="130">
        <f t="shared" si="124"/>
        <v>0</v>
      </c>
    </row>
    <row r="446" spans="81:87" ht="12.6" hidden="1" customHeight="1" x14ac:dyDescent="0.25">
      <c r="CC446" s="129">
        <f t="shared" si="119"/>
        <v>0</v>
      </c>
      <c r="CD446" s="130">
        <f t="shared" si="120"/>
        <v>1</v>
      </c>
      <c r="CE446" s="130">
        <f t="shared" si="118"/>
        <v>0</v>
      </c>
      <c r="CF446" s="131">
        <f t="shared" si="121"/>
        <v>0</v>
      </c>
      <c r="CG446" s="130" t="str">
        <f t="shared" si="122"/>
        <v/>
      </c>
      <c r="CH446" s="130" t="str">
        <f t="shared" si="123"/>
        <v/>
      </c>
      <c r="CI446" s="130">
        <f t="shared" si="124"/>
        <v>0</v>
      </c>
    </row>
    <row r="447" spans="81:87" ht="12.6" hidden="1" customHeight="1" x14ac:dyDescent="0.25">
      <c r="CC447" s="129">
        <f t="shared" si="119"/>
        <v>0</v>
      </c>
      <c r="CD447" s="130">
        <f t="shared" si="120"/>
        <v>1</v>
      </c>
      <c r="CE447" s="130">
        <f t="shared" si="118"/>
        <v>0</v>
      </c>
      <c r="CF447" s="131">
        <f t="shared" si="121"/>
        <v>0</v>
      </c>
      <c r="CG447" s="130" t="str">
        <f t="shared" si="122"/>
        <v/>
      </c>
      <c r="CH447" s="130" t="str">
        <f t="shared" si="123"/>
        <v/>
      </c>
      <c r="CI447" s="130">
        <f t="shared" si="124"/>
        <v>0</v>
      </c>
    </row>
    <row r="448" spans="81:87" ht="12.6" hidden="1" customHeight="1" x14ac:dyDescent="0.25">
      <c r="CC448" s="129">
        <f t="shared" si="119"/>
        <v>0</v>
      </c>
      <c r="CD448" s="130">
        <f t="shared" si="120"/>
        <v>1</v>
      </c>
      <c r="CE448" s="130">
        <f t="shared" si="118"/>
        <v>0</v>
      </c>
      <c r="CF448" s="131">
        <f t="shared" si="121"/>
        <v>0</v>
      </c>
      <c r="CG448" s="130" t="str">
        <f t="shared" si="122"/>
        <v/>
      </c>
      <c r="CH448" s="130" t="str">
        <f t="shared" si="123"/>
        <v/>
      </c>
      <c r="CI448" s="130">
        <f t="shared" si="124"/>
        <v>0</v>
      </c>
    </row>
    <row r="449" spans="81:87" ht="12.6" hidden="1" customHeight="1" x14ac:dyDescent="0.25">
      <c r="CC449" s="129">
        <f t="shared" si="119"/>
        <v>0</v>
      </c>
      <c r="CD449" s="130">
        <f t="shared" si="120"/>
        <v>1</v>
      </c>
      <c r="CE449" s="130">
        <f t="shared" si="118"/>
        <v>0</v>
      </c>
      <c r="CF449" s="131">
        <f t="shared" si="121"/>
        <v>0</v>
      </c>
      <c r="CG449" s="130" t="str">
        <f t="shared" si="122"/>
        <v/>
      </c>
      <c r="CH449" s="130" t="str">
        <f t="shared" si="123"/>
        <v/>
      </c>
      <c r="CI449" s="130">
        <f t="shared" si="124"/>
        <v>0</v>
      </c>
    </row>
    <row r="450" spans="81:87" ht="12.6" hidden="1" customHeight="1" x14ac:dyDescent="0.25">
      <c r="CC450" s="129">
        <f t="shared" si="119"/>
        <v>0</v>
      </c>
      <c r="CD450" s="130">
        <f t="shared" si="120"/>
        <v>1</v>
      </c>
      <c r="CE450" s="130">
        <f t="shared" si="118"/>
        <v>0</v>
      </c>
      <c r="CF450" s="131">
        <f t="shared" si="121"/>
        <v>0</v>
      </c>
      <c r="CG450" s="130" t="str">
        <f t="shared" si="122"/>
        <v/>
      </c>
      <c r="CH450" s="130" t="str">
        <f t="shared" si="123"/>
        <v/>
      </c>
      <c r="CI450" s="130">
        <f t="shared" si="124"/>
        <v>0</v>
      </c>
    </row>
    <row r="451" spans="81:87" ht="12.6" hidden="1" customHeight="1" x14ac:dyDescent="0.25">
      <c r="CC451" s="129">
        <f t="shared" si="119"/>
        <v>0</v>
      </c>
      <c r="CD451" s="130">
        <f t="shared" si="120"/>
        <v>1</v>
      </c>
      <c r="CE451" s="130">
        <f t="shared" si="118"/>
        <v>0</v>
      </c>
      <c r="CF451" s="131">
        <f t="shared" si="121"/>
        <v>0</v>
      </c>
      <c r="CG451" s="130" t="str">
        <f t="shared" si="122"/>
        <v/>
      </c>
      <c r="CH451" s="130" t="str">
        <f t="shared" si="123"/>
        <v/>
      </c>
      <c r="CI451" s="130">
        <f t="shared" si="124"/>
        <v>0</v>
      </c>
    </row>
    <row r="452" spans="81:87" ht="12.6" hidden="1" customHeight="1" x14ac:dyDescent="0.25">
      <c r="CC452" s="129">
        <f t="shared" si="119"/>
        <v>0</v>
      </c>
      <c r="CD452" s="130">
        <f t="shared" si="120"/>
        <v>1</v>
      </c>
      <c r="CE452" s="130">
        <f t="shared" si="118"/>
        <v>0</v>
      </c>
      <c r="CF452" s="131">
        <f t="shared" si="121"/>
        <v>0</v>
      </c>
      <c r="CG452" s="130" t="str">
        <f t="shared" si="122"/>
        <v/>
      </c>
      <c r="CH452" s="130" t="str">
        <f t="shared" si="123"/>
        <v/>
      </c>
      <c r="CI452" s="130">
        <f t="shared" si="124"/>
        <v>0</v>
      </c>
    </row>
    <row r="453" spans="81:87" ht="12.6" hidden="1" customHeight="1" x14ac:dyDescent="0.25">
      <c r="CC453" s="129">
        <f t="shared" si="119"/>
        <v>0</v>
      </c>
      <c r="CD453" s="130">
        <f t="shared" si="120"/>
        <v>1</v>
      </c>
      <c r="CE453" s="130">
        <f t="shared" ref="CE453:CE499" si="125">IF(AND(AH453="Freiverlad",CC453&gt;10),ROUND(CC453-8,0),ROUND(CC453,0))</f>
        <v>0</v>
      </c>
      <c r="CF453" s="131">
        <f t="shared" si="121"/>
        <v>0</v>
      </c>
      <c r="CG453" s="130" t="str">
        <f t="shared" si="122"/>
        <v/>
      </c>
      <c r="CH453" s="130" t="str">
        <f t="shared" si="123"/>
        <v/>
      </c>
      <c r="CI453" s="130">
        <f t="shared" si="124"/>
        <v>0</v>
      </c>
    </row>
    <row r="454" spans="81:87" ht="12.6" hidden="1" customHeight="1" x14ac:dyDescent="0.25">
      <c r="CC454" s="129">
        <f t="shared" ref="CC454:CC499" si="126">_xlfn.CEILING.MATH((((AD454+AE454)-(1/1441))-(AB454+AC454)),1/24)*24</f>
        <v>0</v>
      </c>
      <c r="CD454" s="130">
        <f t="shared" ref="CD454:CD499" si="127">IF(AND(AH454="Freiverlad",CC454&lt;10.01),0,1)</f>
        <v>1</v>
      </c>
      <c r="CE454" s="130">
        <f t="shared" si="125"/>
        <v>0</v>
      </c>
      <c r="CF454" s="131">
        <f t="shared" ref="CF454:CF499" si="128">_xlfn.IFNA(VLOOKUP(PRODUCT(CD454:CE454),heures,2,0)*K454*CI454,0)</f>
        <v>0</v>
      </c>
      <c r="CG454" s="130" t="str">
        <f t="shared" ref="CG454:CG499" si="129">LEFT(AW454,1)</f>
        <v/>
      </c>
      <c r="CH454" s="130" t="str">
        <f t="shared" ref="CH454:CH499" si="130">RIGHT(AW454,2)</f>
        <v/>
      </c>
      <c r="CI454" s="130">
        <f t="shared" ref="CI454:CI499" si="131">IF(CG454="A",0.042,IF(CG454="B",IF(OR(CH454*1=11,CH454*1=65,CH454*1=85),0.028/2,0.028),IF(CG454="C",IF(OR(CH454*1=11,CH454*1=65,CH454*1=85),0.014/2,0.014),0)))</f>
        <v>0</v>
      </c>
    </row>
    <row r="455" spans="81:87" ht="12.6" hidden="1" customHeight="1" x14ac:dyDescent="0.25">
      <c r="CC455" s="129">
        <f t="shared" si="126"/>
        <v>0</v>
      </c>
      <c r="CD455" s="130">
        <f t="shared" si="127"/>
        <v>1</v>
      </c>
      <c r="CE455" s="130">
        <f t="shared" si="125"/>
        <v>0</v>
      </c>
      <c r="CF455" s="131">
        <f t="shared" si="128"/>
        <v>0</v>
      </c>
      <c r="CG455" s="130" t="str">
        <f t="shared" si="129"/>
        <v/>
      </c>
      <c r="CH455" s="130" t="str">
        <f t="shared" si="130"/>
        <v/>
      </c>
      <c r="CI455" s="130">
        <f t="shared" si="131"/>
        <v>0</v>
      </c>
    </row>
    <row r="456" spans="81:87" ht="12.6" hidden="1" customHeight="1" x14ac:dyDescent="0.25">
      <c r="CC456" s="129">
        <f t="shared" si="126"/>
        <v>0</v>
      </c>
      <c r="CD456" s="130">
        <f t="shared" si="127"/>
        <v>1</v>
      </c>
      <c r="CE456" s="130">
        <f t="shared" si="125"/>
        <v>0</v>
      </c>
      <c r="CF456" s="131">
        <f t="shared" si="128"/>
        <v>0</v>
      </c>
      <c r="CG456" s="130" t="str">
        <f t="shared" si="129"/>
        <v/>
      </c>
      <c r="CH456" s="130" t="str">
        <f t="shared" si="130"/>
        <v/>
      </c>
      <c r="CI456" s="130">
        <f t="shared" si="131"/>
        <v>0</v>
      </c>
    </row>
    <row r="457" spans="81:87" ht="12.6" hidden="1" customHeight="1" x14ac:dyDescent="0.25">
      <c r="CC457" s="129">
        <f t="shared" si="126"/>
        <v>0</v>
      </c>
      <c r="CD457" s="130">
        <f t="shared" si="127"/>
        <v>1</v>
      </c>
      <c r="CE457" s="130">
        <f t="shared" si="125"/>
        <v>0</v>
      </c>
      <c r="CF457" s="131">
        <f t="shared" si="128"/>
        <v>0</v>
      </c>
      <c r="CG457" s="130" t="str">
        <f t="shared" si="129"/>
        <v/>
      </c>
      <c r="CH457" s="130" t="str">
        <f t="shared" si="130"/>
        <v/>
      </c>
      <c r="CI457" s="130">
        <f t="shared" si="131"/>
        <v>0</v>
      </c>
    </row>
    <row r="458" spans="81:87" ht="12.6" hidden="1" customHeight="1" x14ac:dyDescent="0.25">
      <c r="CC458" s="129">
        <f t="shared" si="126"/>
        <v>0</v>
      </c>
      <c r="CD458" s="130">
        <f t="shared" si="127"/>
        <v>1</v>
      </c>
      <c r="CE458" s="130">
        <f t="shared" si="125"/>
        <v>0</v>
      </c>
      <c r="CF458" s="131">
        <f t="shared" si="128"/>
        <v>0</v>
      </c>
      <c r="CG458" s="130" t="str">
        <f t="shared" si="129"/>
        <v/>
      </c>
      <c r="CH458" s="130" t="str">
        <f t="shared" si="130"/>
        <v/>
      </c>
      <c r="CI458" s="130">
        <f t="shared" si="131"/>
        <v>0</v>
      </c>
    </row>
    <row r="459" spans="81:87" ht="12.6" hidden="1" customHeight="1" x14ac:dyDescent="0.25">
      <c r="CC459" s="129">
        <f t="shared" si="126"/>
        <v>0</v>
      </c>
      <c r="CD459" s="130">
        <f t="shared" si="127"/>
        <v>1</v>
      </c>
      <c r="CE459" s="130">
        <f t="shared" si="125"/>
        <v>0</v>
      </c>
      <c r="CF459" s="131">
        <f t="shared" si="128"/>
        <v>0</v>
      </c>
      <c r="CG459" s="130" t="str">
        <f t="shared" si="129"/>
        <v/>
      </c>
      <c r="CH459" s="130" t="str">
        <f t="shared" si="130"/>
        <v/>
      </c>
      <c r="CI459" s="130">
        <f t="shared" si="131"/>
        <v>0</v>
      </c>
    </row>
    <row r="460" spans="81:87" ht="12.6" hidden="1" customHeight="1" x14ac:dyDescent="0.25">
      <c r="CC460" s="129">
        <f t="shared" si="126"/>
        <v>0</v>
      </c>
      <c r="CD460" s="130">
        <f t="shared" si="127"/>
        <v>1</v>
      </c>
      <c r="CE460" s="130">
        <f t="shared" si="125"/>
        <v>0</v>
      </c>
      <c r="CF460" s="131">
        <f t="shared" si="128"/>
        <v>0</v>
      </c>
      <c r="CG460" s="130" t="str">
        <f t="shared" si="129"/>
        <v/>
      </c>
      <c r="CH460" s="130" t="str">
        <f t="shared" si="130"/>
        <v/>
      </c>
      <c r="CI460" s="130">
        <f t="shared" si="131"/>
        <v>0</v>
      </c>
    </row>
    <row r="461" spans="81:87" ht="12.6" hidden="1" customHeight="1" x14ac:dyDescent="0.25">
      <c r="CC461" s="129">
        <f t="shared" si="126"/>
        <v>0</v>
      </c>
      <c r="CD461" s="130">
        <f t="shared" si="127"/>
        <v>1</v>
      </c>
      <c r="CE461" s="130">
        <f t="shared" si="125"/>
        <v>0</v>
      </c>
      <c r="CF461" s="131">
        <f t="shared" si="128"/>
        <v>0</v>
      </c>
      <c r="CG461" s="130" t="str">
        <f t="shared" si="129"/>
        <v/>
      </c>
      <c r="CH461" s="130" t="str">
        <f t="shared" si="130"/>
        <v/>
      </c>
      <c r="CI461" s="130">
        <f t="shared" si="131"/>
        <v>0</v>
      </c>
    </row>
    <row r="462" spans="81:87" ht="12.6" hidden="1" customHeight="1" x14ac:dyDescent="0.25">
      <c r="CC462" s="129">
        <f t="shared" si="126"/>
        <v>0</v>
      </c>
      <c r="CD462" s="130">
        <f t="shared" si="127"/>
        <v>1</v>
      </c>
      <c r="CE462" s="130">
        <f t="shared" si="125"/>
        <v>0</v>
      </c>
      <c r="CF462" s="131">
        <f t="shared" si="128"/>
        <v>0</v>
      </c>
      <c r="CG462" s="130" t="str">
        <f t="shared" si="129"/>
        <v/>
      </c>
      <c r="CH462" s="130" t="str">
        <f t="shared" si="130"/>
        <v/>
      </c>
      <c r="CI462" s="130">
        <f t="shared" si="131"/>
        <v>0</v>
      </c>
    </row>
    <row r="463" spans="81:87" ht="12.6" hidden="1" customHeight="1" x14ac:dyDescent="0.25">
      <c r="CC463" s="129">
        <f t="shared" si="126"/>
        <v>0</v>
      </c>
      <c r="CD463" s="130">
        <f t="shared" si="127"/>
        <v>1</v>
      </c>
      <c r="CE463" s="130">
        <f t="shared" si="125"/>
        <v>0</v>
      </c>
      <c r="CF463" s="131">
        <f t="shared" si="128"/>
        <v>0</v>
      </c>
      <c r="CG463" s="130" t="str">
        <f t="shared" si="129"/>
        <v/>
      </c>
      <c r="CH463" s="130" t="str">
        <f t="shared" si="130"/>
        <v/>
      </c>
      <c r="CI463" s="130">
        <f t="shared" si="131"/>
        <v>0</v>
      </c>
    </row>
    <row r="464" spans="81:87" ht="12.6" hidden="1" customHeight="1" x14ac:dyDescent="0.25">
      <c r="CC464" s="129">
        <f t="shared" si="126"/>
        <v>0</v>
      </c>
      <c r="CD464" s="130">
        <f t="shared" si="127"/>
        <v>1</v>
      </c>
      <c r="CE464" s="130">
        <f t="shared" si="125"/>
        <v>0</v>
      </c>
      <c r="CF464" s="131">
        <f t="shared" si="128"/>
        <v>0</v>
      </c>
      <c r="CG464" s="130" t="str">
        <f t="shared" si="129"/>
        <v/>
      </c>
      <c r="CH464" s="130" t="str">
        <f t="shared" si="130"/>
        <v/>
      </c>
      <c r="CI464" s="130">
        <f t="shared" si="131"/>
        <v>0</v>
      </c>
    </row>
    <row r="465" spans="81:87" ht="12.6" hidden="1" customHeight="1" x14ac:dyDescent="0.25">
      <c r="CC465" s="129">
        <f t="shared" si="126"/>
        <v>0</v>
      </c>
      <c r="CD465" s="130">
        <f t="shared" si="127"/>
        <v>1</v>
      </c>
      <c r="CE465" s="130">
        <f t="shared" si="125"/>
        <v>0</v>
      </c>
      <c r="CF465" s="131">
        <f t="shared" si="128"/>
        <v>0</v>
      </c>
      <c r="CG465" s="130" t="str">
        <f t="shared" si="129"/>
        <v/>
      </c>
      <c r="CH465" s="130" t="str">
        <f t="shared" si="130"/>
        <v/>
      </c>
      <c r="CI465" s="130">
        <f t="shared" si="131"/>
        <v>0</v>
      </c>
    </row>
    <row r="466" spans="81:87" ht="12.6" hidden="1" customHeight="1" x14ac:dyDescent="0.25">
      <c r="CC466" s="129">
        <f t="shared" si="126"/>
        <v>0</v>
      </c>
      <c r="CD466" s="130">
        <f t="shared" si="127"/>
        <v>1</v>
      </c>
      <c r="CE466" s="130">
        <f t="shared" si="125"/>
        <v>0</v>
      </c>
      <c r="CF466" s="131">
        <f t="shared" si="128"/>
        <v>0</v>
      </c>
      <c r="CG466" s="130" t="str">
        <f t="shared" si="129"/>
        <v/>
      </c>
      <c r="CH466" s="130" t="str">
        <f t="shared" si="130"/>
        <v/>
      </c>
      <c r="CI466" s="130">
        <f t="shared" si="131"/>
        <v>0</v>
      </c>
    </row>
    <row r="467" spans="81:87" ht="12.6" hidden="1" customHeight="1" x14ac:dyDescent="0.25">
      <c r="CC467" s="129">
        <f t="shared" si="126"/>
        <v>0</v>
      </c>
      <c r="CD467" s="130">
        <f t="shared" si="127"/>
        <v>1</v>
      </c>
      <c r="CE467" s="130">
        <f t="shared" si="125"/>
        <v>0</v>
      </c>
      <c r="CF467" s="131">
        <f t="shared" si="128"/>
        <v>0</v>
      </c>
      <c r="CG467" s="130" t="str">
        <f t="shared" si="129"/>
        <v/>
      </c>
      <c r="CH467" s="130" t="str">
        <f t="shared" si="130"/>
        <v/>
      </c>
      <c r="CI467" s="130">
        <f t="shared" si="131"/>
        <v>0</v>
      </c>
    </row>
    <row r="468" spans="81:87" ht="12.6" hidden="1" customHeight="1" x14ac:dyDescent="0.25">
      <c r="CC468" s="129">
        <f t="shared" si="126"/>
        <v>0</v>
      </c>
      <c r="CD468" s="130">
        <f t="shared" si="127"/>
        <v>1</v>
      </c>
      <c r="CE468" s="130">
        <f t="shared" si="125"/>
        <v>0</v>
      </c>
      <c r="CF468" s="131">
        <f t="shared" si="128"/>
        <v>0</v>
      </c>
      <c r="CG468" s="130" t="str">
        <f t="shared" si="129"/>
        <v/>
      </c>
      <c r="CH468" s="130" t="str">
        <f t="shared" si="130"/>
        <v/>
      </c>
      <c r="CI468" s="130">
        <f t="shared" si="131"/>
        <v>0</v>
      </c>
    </row>
    <row r="469" spans="81:87" ht="12.6" hidden="1" customHeight="1" x14ac:dyDescent="0.25">
      <c r="CC469" s="129">
        <f t="shared" si="126"/>
        <v>0</v>
      </c>
      <c r="CD469" s="130">
        <f t="shared" si="127"/>
        <v>1</v>
      </c>
      <c r="CE469" s="130">
        <f t="shared" si="125"/>
        <v>0</v>
      </c>
      <c r="CF469" s="131">
        <f t="shared" si="128"/>
        <v>0</v>
      </c>
      <c r="CG469" s="130" t="str">
        <f t="shared" si="129"/>
        <v/>
      </c>
      <c r="CH469" s="130" t="str">
        <f t="shared" si="130"/>
        <v/>
      </c>
      <c r="CI469" s="130">
        <f t="shared" si="131"/>
        <v>0</v>
      </c>
    </row>
    <row r="470" spans="81:87" ht="12.6" hidden="1" customHeight="1" x14ac:dyDescent="0.25">
      <c r="CC470" s="129">
        <f t="shared" si="126"/>
        <v>0</v>
      </c>
      <c r="CD470" s="130">
        <f t="shared" si="127"/>
        <v>1</v>
      </c>
      <c r="CE470" s="130">
        <f t="shared" si="125"/>
        <v>0</v>
      </c>
      <c r="CF470" s="131">
        <f t="shared" si="128"/>
        <v>0</v>
      </c>
      <c r="CG470" s="130" t="str">
        <f t="shared" si="129"/>
        <v/>
      </c>
      <c r="CH470" s="130" t="str">
        <f t="shared" si="130"/>
        <v/>
      </c>
      <c r="CI470" s="130">
        <f t="shared" si="131"/>
        <v>0</v>
      </c>
    </row>
    <row r="471" spans="81:87" ht="12.6" hidden="1" customHeight="1" x14ac:dyDescent="0.25">
      <c r="CC471" s="129">
        <f t="shared" si="126"/>
        <v>0</v>
      </c>
      <c r="CD471" s="130">
        <f t="shared" si="127"/>
        <v>1</v>
      </c>
      <c r="CE471" s="130">
        <f t="shared" si="125"/>
        <v>0</v>
      </c>
      <c r="CF471" s="131">
        <f t="shared" si="128"/>
        <v>0</v>
      </c>
      <c r="CG471" s="130" t="str">
        <f t="shared" si="129"/>
        <v/>
      </c>
      <c r="CH471" s="130" t="str">
        <f t="shared" si="130"/>
        <v/>
      </c>
      <c r="CI471" s="130">
        <f t="shared" si="131"/>
        <v>0</v>
      </c>
    </row>
    <row r="472" spans="81:87" ht="12.6" hidden="1" customHeight="1" x14ac:dyDescent="0.25">
      <c r="CC472" s="129">
        <f t="shared" si="126"/>
        <v>0</v>
      </c>
      <c r="CD472" s="130">
        <f t="shared" si="127"/>
        <v>1</v>
      </c>
      <c r="CE472" s="130">
        <f t="shared" si="125"/>
        <v>0</v>
      </c>
      <c r="CF472" s="131">
        <f t="shared" si="128"/>
        <v>0</v>
      </c>
      <c r="CG472" s="130" t="str">
        <f t="shared" si="129"/>
        <v/>
      </c>
      <c r="CH472" s="130" t="str">
        <f t="shared" si="130"/>
        <v/>
      </c>
      <c r="CI472" s="130">
        <f t="shared" si="131"/>
        <v>0</v>
      </c>
    </row>
    <row r="473" spans="81:87" ht="12.6" hidden="1" customHeight="1" x14ac:dyDescent="0.25">
      <c r="CC473" s="129">
        <f t="shared" si="126"/>
        <v>0</v>
      </c>
      <c r="CD473" s="130">
        <f t="shared" si="127"/>
        <v>1</v>
      </c>
      <c r="CE473" s="130">
        <f t="shared" si="125"/>
        <v>0</v>
      </c>
      <c r="CF473" s="131">
        <f t="shared" si="128"/>
        <v>0</v>
      </c>
      <c r="CG473" s="130" t="str">
        <f t="shared" si="129"/>
        <v/>
      </c>
      <c r="CH473" s="130" t="str">
        <f t="shared" si="130"/>
        <v/>
      </c>
      <c r="CI473" s="130">
        <f t="shared" si="131"/>
        <v>0</v>
      </c>
    </row>
    <row r="474" spans="81:87" ht="12.6" hidden="1" customHeight="1" x14ac:dyDescent="0.25">
      <c r="CC474" s="129">
        <f t="shared" si="126"/>
        <v>0</v>
      </c>
      <c r="CD474" s="130">
        <f t="shared" si="127"/>
        <v>1</v>
      </c>
      <c r="CE474" s="130">
        <f t="shared" si="125"/>
        <v>0</v>
      </c>
      <c r="CF474" s="131">
        <f t="shared" si="128"/>
        <v>0</v>
      </c>
      <c r="CG474" s="130" t="str">
        <f t="shared" si="129"/>
        <v/>
      </c>
      <c r="CH474" s="130" t="str">
        <f t="shared" si="130"/>
        <v/>
      </c>
      <c r="CI474" s="130">
        <f t="shared" si="131"/>
        <v>0</v>
      </c>
    </row>
    <row r="475" spans="81:87" ht="12.6" hidden="1" customHeight="1" x14ac:dyDescent="0.25">
      <c r="CC475" s="129">
        <f t="shared" si="126"/>
        <v>0</v>
      </c>
      <c r="CD475" s="130">
        <f t="shared" si="127"/>
        <v>1</v>
      </c>
      <c r="CE475" s="130">
        <f t="shared" si="125"/>
        <v>0</v>
      </c>
      <c r="CF475" s="131">
        <f t="shared" si="128"/>
        <v>0</v>
      </c>
      <c r="CG475" s="130" t="str">
        <f t="shared" si="129"/>
        <v/>
      </c>
      <c r="CH475" s="130" t="str">
        <f t="shared" si="130"/>
        <v/>
      </c>
      <c r="CI475" s="130">
        <f t="shared" si="131"/>
        <v>0</v>
      </c>
    </row>
    <row r="476" spans="81:87" ht="12.6" hidden="1" customHeight="1" x14ac:dyDescent="0.25">
      <c r="CC476" s="129">
        <f t="shared" si="126"/>
        <v>0</v>
      </c>
      <c r="CD476" s="130">
        <f t="shared" si="127"/>
        <v>1</v>
      </c>
      <c r="CE476" s="130">
        <f t="shared" si="125"/>
        <v>0</v>
      </c>
      <c r="CF476" s="131">
        <f t="shared" si="128"/>
        <v>0</v>
      </c>
      <c r="CG476" s="130" t="str">
        <f t="shared" si="129"/>
        <v/>
      </c>
      <c r="CH476" s="130" t="str">
        <f t="shared" si="130"/>
        <v/>
      </c>
      <c r="CI476" s="130">
        <f t="shared" si="131"/>
        <v>0</v>
      </c>
    </row>
    <row r="477" spans="81:87" ht="12.6" hidden="1" customHeight="1" x14ac:dyDescent="0.25">
      <c r="CC477" s="129">
        <f t="shared" si="126"/>
        <v>0</v>
      </c>
      <c r="CD477" s="130">
        <f t="shared" si="127"/>
        <v>1</v>
      </c>
      <c r="CE477" s="130">
        <f t="shared" si="125"/>
        <v>0</v>
      </c>
      <c r="CF477" s="131">
        <f t="shared" si="128"/>
        <v>0</v>
      </c>
      <c r="CG477" s="130" t="str">
        <f t="shared" si="129"/>
        <v/>
      </c>
      <c r="CH477" s="130" t="str">
        <f t="shared" si="130"/>
        <v/>
      </c>
      <c r="CI477" s="130">
        <f t="shared" si="131"/>
        <v>0</v>
      </c>
    </row>
    <row r="478" spans="81:87" ht="12.6" hidden="1" customHeight="1" x14ac:dyDescent="0.25">
      <c r="CC478" s="129">
        <f t="shared" si="126"/>
        <v>0</v>
      </c>
      <c r="CD478" s="130">
        <f t="shared" si="127"/>
        <v>1</v>
      </c>
      <c r="CE478" s="130">
        <f t="shared" si="125"/>
        <v>0</v>
      </c>
      <c r="CF478" s="131">
        <f t="shared" si="128"/>
        <v>0</v>
      </c>
      <c r="CG478" s="130" t="str">
        <f t="shared" si="129"/>
        <v/>
      </c>
      <c r="CH478" s="130" t="str">
        <f t="shared" si="130"/>
        <v/>
      </c>
      <c r="CI478" s="130">
        <f t="shared" si="131"/>
        <v>0</v>
      </c>
    </row>
    <row r="479" spans="81:87" ht="12.6" hidden="1" customHeight="1" x14ac:dyDescent="0.25">
      <c r="CC479" s="129">
        <f t="shared" si="126"/>
        <v>0</v>
      </c>
      <c r="CD479" s="130">
        <f t="shared" si="127"/>
        <v>1</v>
      </c>
      <c r="CE479" s="130">
        <f t="shared" si="125"/>
        <v>0</v>
      </c>
      <c r="CF479" s="131">
        <f t="shared" si="128"/>
        <v>0</v>
      </c>
      <c r="CG479" s="130" t="str">
        <f t="shared" si="129"/>
        <v/>
      </c>
      <c r="CH479" s="130" t="str">
        <f t="shared" si="130"/>
        <v/>
      </c>
      <c r="CI479" s="130">
        <f t="shared" si="131"/>
        <v>0</v>
      </c>
    </row>
    <row r="480" spans="81:87" ht="12.6" hidden="1" customHeight="1" x14ac:dyDescent="0.25">
      <c r="CC480" s="129">
        <f t="shared" si="126"/>
        <v>0</v>
      </c>
      <c r="CD480" s="130">
        <f t="shared" si="127"/>
        <v>1</v>
      </c>
      <c r="CE480" s="130">
        <f t="shared" si="125"/>
        <v>0</v>
      </c>
      <c r="CF480" s="131">
        <f t="shared" si="128"/>
        <v>0</v>
      </c>
      <c r="CG480" s="130" t="str">
        <f t="shared" si="129"/>
        <v/>
      </c>
      <c r="CH480" s="130" t="str">
        <f t="shared" si="130"/>
        <v/>
      </c>
      <c r="CI480" s="130">
        <f t="shared" si="131"/>
        <v>0</v>
      </c>
    </row>
    <row r="481" spans="81:87" ht="12.6" hidden="1" customHeight="1" x14ac:dyDescent="0.25">
      <c r="CC481" s="129">
        <f t="shared" si="126"/>
        <v>0</v>
      </c>
      <c r="CD481" s="130">
        <f t="shared" si="127"/>
        <v>1</v>
      </c>
      <c r="CE481" s="130">
        <f t="shared" si="125"/>
        <v>0</v>
      </c>
      <c r="CF481" s="131">
        <f t="shared" si="128"/>
        <v>0</v>
      </c>
      <c r="CG481" s="130" t="str">
        <f t="shared" si="129"/>
        <v/>
      </c>
      <c r="CH481" s="130" t="str">
        <f t="shared" si="130"/>
        <v/>
      </c>
      <c r="CI481" s="130">
        <f t="shared" si="131"/>
        <v>0</v>
      </c>
    </row>
    <row r="482" spans="81:87" ht="12.6" hidden="1" customHeight="1" x14ac:dyDescent="0.25">
      <c r="CC482" s="129">
        <f t="shared" si="126"/>
        <v>0</v>
      </c>
      <c r="CD482" s="130">
        <f t="shared" si="127"/>
        <v>1</v>
      </c>
      <c r="CE482" s="130">
        <f t="shared" si="125"/>
        <v>0</v>
      </c>
      <c r="CF482" s="131">
        <f t="shared" si="128"/>
        <v>0</v>
      </c>
      <c r="CG482" s="130" t="str">
        <f t="shared" si="129"/>
        <v/>
      </c>
      <c r="CH482" s="130" t="str">
        <f t="shared" si="130"/>
        <v/>
      </c>
      <c r="CI482" s="130">
        <f t="shared" si="131"/>
        <v>0</v>
      </c>
    </row>
    <row r="483" spans="81:87" ht="12.6" hidden="1" customHeight="1" x14ac:dyDescent="0.25">
      <c r="CC483" s="129">
        <f t="shared" si="126"/>
        <v>0</v>
      </c>
      <c r="CD483" s="130">
        <f t="shared" si="127"/>
        <v>1</v>
      </c>
      <c r="CE483" s="130">
        <f t="shared" si="125"/>
        <v>0</v>
      </c>
      <c r="CF483" s="131">
        <f t="shared" si="128"/>
        <v>0</v>
      </c>
      <c r="CG483" s="130" t="str">
        <f t="shared" si="129"/>
        <v/>
      </c>
      <c r="CH483" s="130" t="str">
        <f t="shared" si="130"/>
        <v/>
      </c>
      <c r="CI483" s="130">
        <f t="shared" si="131"/>
        <v>0</v>
      </c>
    </row>
    <row r="484" spans="81:87" ht="12.6" hidden="1" customHeight="1" x14ac:dyDescent="0.25">
      <c r="CC484" s="129">
        <f t="shared" si="126"/>
        <v>0</v>
      </c>
      <c r="CD484" s="130">
        <f t="shared" si="127"/>
        <v>1</v>
      </c>
      <c r="CE484" s="130">
        <f t="shared" si="125"/>
        <v>0</v>
      </c>
      <c r="CF484" s="131">
        <f t="shared" si="128"/>
        <v>0</v>
      </c>
      <c r="CG484" s="130" t="str">
        <f t="shared" si="129"/>
        <v/>
      </c>
      <c r="CH484" s="130" t="str">
        <f t="shared" si="130"/>
        <v/>
      </c>
      <c r="CI484" s="130">
        <f t="shared" si="131"/>
        <v>0</v>
      </c>
    </row>
    <row r="485" spans="81:87" ht="12.6" hidden="1" customHeight="1" x14ac:dyDescent="0.25">
      <c r="CC485" s="129">
        <f t="shared" si="126"/>
        <v>0</v>
      </c>
      <c r="CD485" s="130">
        <f t="shared" si="127"/>
        <v>1</v>
      </c>
      <c r="CE485" s="130">
        <f t="shared" si="125"/>
        <v>0</v>
      </c>
      <c r="CF485" s="131">
        <f t="shared" si="128"/>
        <v>0</v>
      </c>
      <c r="CG485" s="130" t="str">
        <f t="shared" si="129"/>
        <v/>
      </c>
      <c r="CH485" s="130" t="str">
        <f t="shared" si="130"/>
        <v/>
      </c>
      <c r="CI485" s="130">
        <f t="shared" si="131"/>
        <v>0</v>
      </c>
    </row>
    <row r="486" spans="81:87" ht="12.6" hidden="1" customHeight="1" x14ac:dyDescent="0.25">
      <c r="CC486" s="129">
        <f t="shared" si="126"/>
        <v>0</v>
      </c>
      <c r="CD486" s="130">
        <f t="shared" si="127"/>
        <v>1</v>
      </c>
      <c r="CE486" s="130">
        <f t="shared" si="125"/>
        <v>0</v>
      </c>
      <c r="CF486" s="131">
        <f t="shared" si="128"/>
        <v>0</v>
      </c>
      <c r="CG486" s="130" t="str">
        <f t="shared" si="129"/>
        <v/>
      </c>
      <c r="CH486" s="130" t="str">
        <f t="shared" si="130"/>
        <v/>
      </c>
      <c r="CI486" s="130">
        <f t="shared" si="131"/>
        <v>0</v>
      </c>
    </row>
    <row r="487" spans="81:87" ht="12.6" hidden="1" customHeight="1" x14ac:dyDescent="0.25">
      <c r="CC487" s="129">
        <f t="shared" si="126"/>
        <v>0</v>
      </c>
      <c r="CD487" s="130">
        <f t="shared" si="127"/>
        <v>1</v>
      </c>
      <c r="CE487" s="130">
        <f t="shared" si="125"/>
        <v>0</v>
      </c>
      <c r="CF487" s="131">
        <f t="shared" si="128"/>
        <v>0</v>
      </c>
      <c r="CG487" s="130" t="str">
        <f t="shared" si="129"/>
        <v/>
      </c>
      <c r="CH487" s="130" t="str">
        <f t="shared" si="130"/>
        <v/>
      </c>
      <c r="CI487" s="130">
        <f t="shared" si="131"/>
        <v>0</v>
      </c>
    </row>
    <row r="488" spans="81:87" ht="12.6" hidden="1" customHeight="1" x14ac:dyDescent="0.25">
      <c r="CC488" s="129">
        <f t="shared" si="126"/>
        <v>0</v>
      </c>
      <c r="CD488" s="130">
        <f t="shared" si="127"/>
        <v>1</v>
      </c>
      <c r="CE488" s="130">
        <f t="shared" si="125"/>
        <v>0</v>
      </c>
      <c r="CF488" s="131">
        <f t="shared" si="128"/>
        <v>0</v>
      </c>
      <c r="CG488" s="130" t="str">
        <f t="shared" si="129"/>
        <v/>
      </c>
      <c r="CH488" s="130" t="str">
        <f t="shared" si="130"/>
        <v/>
      </c>
      <c r="CI488" s="130">
        <f t="shared" si="131"/>
        <v>0</v>
      </c>
    </row>
    <row r="489" spans="81:87" ht="12.6" hidden="1" customHeight="1" x14ac:dyDescent="0.25">
      <c r="CC489" s="129">
        <f t="shared" si="126"/>
        <v>0</v>
      </c>
      <c r="CD489" s="130">
        <f t="shared" si="127"/>
        <v>1</v>
      </c>
      <c r="CE489" s="130">
        <f t="shared" si="125"/>
        <v>0</v>
      </c>
      <c r="CF489" s="131">
        <f t="shared" si="128"/>
        <v>0</v>
      </c>
      <c r="CG489" s="130" t="str">
        <f t="shared" si="129"/>
        <v/>
      </c>
      <c r="CH489" s="130" t="str">
        <f t="shared" si="130"/>
        <v/>
      </c>
      <c r="CI489" s="130">
        <f t="shared" si="131"/>
        <v>0</v>
      </c>
    </row>
    <row r="490" spans="81:87" ht="12.6" hidden="1" customHeight="1" x14ac:dyDescent="0.25">
      <c r="CC490" s="129">
        <f t="shared" si="126"/>
        <v>0</v>
      </c>
      <c r="CD490" s="130">
        <f t="shared" si="127"/>
        <v>1</v>
      </c>
      <c r="CE490" s="130">
        <f t="shared" si="125"/>
        <v>0</v>
      </c>
      <c r="CF490" s="131">
        <f t="shared" si="128"/>
        <v>0</v>
      </c>
      <c r="CG490" s="130" t="str">
        <f t="shared" si="129"/>
        <v/>
      </c>
      <c r="CH490" s="130" t="str">
        <f t="shared" si="130"/>
        <v/>
      </c>
      <c r="CI490" s="130">
        <f t="shared" si="131"/>
        <v>0</v>
      </c>
    </row>
    <row r="491" spans="81:87" ht="12.6" hidden="1" customHeight="1" x14ac:dyDescent="0.25">
      <c r="CC491" s="129">
        <f t="shared" si="126"/>
        <v>0</v>
      </c>
      <c r="CD491" s="130">
        <f t="shared" si="127"/>
        <v>1</v>
      </c>
      <c r="CE491" s="130">
        <f t="shared" si="125"/>
        <v>0</v>
      </c>
      <c r="CF491" s="131">
        <f t="shared" si="128"/>
        <v>0</v>
      </c>
      <c r="CG491" s="130" t="str">
        <f t="shared" si="129"/>
        <v/>
      </c>
      <c r="CH491" s="130" t="str">
        <f t="shared" si="130"/>
        <v/>
      </c>
      <c r="CI491" s="130">
        <f t="shared" si="131"/>
        <v>0</v>
      </c>
    </row>
    <row r="492" spans="81:87" ht="12.6" hidden="1" customHeight="1" x14ac:dyDescent="0.25">
      <c r="CC492" s="129">
        <f t="shared" si="126"/>
        <v>0</v>
      </c>
      <c r="CD492" s="130">
        <f t="shared" si="127"/>
        <v>1</v>
      </c>
      <c r="CE492" s="130">
        <f t="shared" si="125"/>
        <v>0</v>
      </c>
      <c r="CF492" s="131">
        <f t="shared" si="128"/>
        <v>0</v>
      </c>
      <c r="CG492" s="130" t="str">
        <f t="shared" si="129"/>
        <v/>
      </c>
      <c r="CH492" s="130" t="str">
        <f t="shared" si="130"/>
        <v/>
      </c>
      <c r="CI492" s="130">
        <f t="shared" si="131"/>
        <v>0</v>
      </c>
    </row>
    <row r="493" spans="81:87" ht="12.6" hidden="1" customHeight="1" x14ac:dyDescent="0.25">
      <c r="CC493" s="129">
        <f t="shared" si="126"/>
        <v>0</v>
      </c>
      <c r="CD493" s="130">
        <f t="shared" si="127"/>
        <v>1</v>
      </c>
      <c r="CE493" s="130">
        <f t="shared" si="125"/>
        <v>0</v>
      </c>
      <c r="CF493" s="131">
        <f t="shared" si="128"/>
        <v>0</v>
      </c>
      <c r="CG493" s="130" t="str">
        <f t="shared" si="129"/>
        <v/>
      </c>
      <c r="CH493" s="130" t="str">
        <f t="shared" si="130"/>
        <v/>
      </c>
      <c r="CI493" s="130">
        <f t="shared" si="131"/>
        <v>0</v>
      </c>
    </row>
    <row r="494" spans="81:87" ht="12.6" hidden="1" customHeight="1" x14ac:dyDescent="0.25">
      <c r="CC494" s="129">
        <f t="shared" si="126"/>
        <v>0</v>
      </c>
      <c r="CD494" s="130">
        <f t="shared" si="127"/>
        <v>1</v>
      </c>
      <c r="CE494" s="130">
        <f t="shared" si="125"/>
        <v>0</v>
      </c>
      <c r="CF494" s="131">
        <f t="shared" si="128"/>
        <v>0</v>
      </c>
      <c r="CG494" s="130" t="str">
        <f t="shared" si="129"/>
        <v/>
      </c>
      <c r="CH494" s="130" t="str">
        <f t="shared" si="130"/>
        <v/>
      </c>
      <c r="CI494" s="130">
        <f t="shared" si="131"/>
        <v>0</v>
      </c>
    </row>
    <row r="495" spans="81:87" ht="12.6" hidden="1" customHeight="1" x14ac:dyDescent="0.25">
      <c r="CC495" s="129">
        <f t="shared" si="126"/>
        <v>0</v>
      </c>
      <c r="CD495" s="130">
        <f t="shared" si="127"/>
        <v>1</v>
      </c>
      <c r="CE495" s="130">
        <f t="shared" si="125"/>
        <v>0</v>
      </c>
      <c r="CF495" s="131">
        <f t="shared" si="128"/>
        <v>0</v>
      </c>
      <c r="CG495" s="130" t="str">
        <f t="shared" si="129"/>
        <v/>
      </c>
      <c r="CH495" s="130" t="str">
        <f t="shared" si="130"/>
        <v/>
      </c>
      <c r="CI495" s="130">
        <f t="shared" si="131"/>
        <v>0</v>
      </c>
    </row>
    <row r="496" spans="81:87" ht="12.6" hidden="1" customHeight="1" x14ac:dyDescent="0.25">
      <c r="CC496" s="129">
        <f t="shared" si="126"/>
        <v>0</v>
      </c>
      <c r="CD496" s="130">
        <f t="shared" si="127"/>
        <v>1</v>
      </c>
      <c r="CE496" s="130">
        <f t="shared" si="125"/>
        <v>0</v>
      </c>
      <c r="CF496" s="131">
        <f t="shared" si="128"/>
        <v>0</v>
      </c>
      <c r="CG496" s="130" t="str">
        <f t="shared" si="129"/>
        <v/>
      </c>
      <c r="CH496" s="130" t="str">
        <f t="shared" si="130"/>
        <v/>
      </c>
      <c r="CI496" s="130">
        <f t="shared" si="131"/>
        <v>0</v>
      </c>
    </row>
    <row r="497" spans="81:87" ht="12.6" hidden="1" customHeight="1" x14ac:dyDescent="0.25">
      <c r="CC497" s="129">
        <f t="shared" si="126"/>
        <v>0</v>
      </c>
      <c r="CD497" s="130">
        <f t="shared" si="127"/>
        <v>1</v>
      </c>
      <c r="CE497" s="130">
        <f t="shared" si="125"/>
        <v>0</v>
      </c>
      <c r="CF497" s="131">
        <f t="shared" si="128"/>
        <v>0</v>
      </c>
      <c r="CG497" s="130" t="str">
        <f t="shared" si="129"/>
        <v/>
      </c>
      <c r="CH497" s="130" t="str">
        <f t="shared" si="130"/>
        <v/>
      </c>
      <c r="CI497" s="130">
        <f t="shared" si="131"/>
        <v>0</v>
      </c>
    </row>
    <row r="498" spans="81:87" ht="12.6" hidden="1" customHeight="1" x14ac:dyDescent="0.25">
      <c r="CC498" s="129">
        <f t="shared" si="126"/>
        <v>0</v>
      </c>
      <c r="CD498" s="130">
        <f t="shared" si="127"/>
        <v>1</v>
      </c>
      <c r="CE498" s="130">
        <f t="shared" si="125"/>
        <v>0</v>
      </c>
      <c r="CF498" s="131">
        <f t="shared" si="128"/>
        <v>0</v>
      </c>
      <c r="CG498" s="130" t="str">
        <f t="shared" si="129"/>
        <v/>
      </c>
      <c r="CH498" s="130" t="str">
        <f t="shared" si="130"/>
        <v/>
      </c>
      <c r="CI498" s="130">
        <f t="shared" si="131"/>
        <v>0</v>
      </c>
    </row>
    <row r="499" spans="81:87" ht="12.6" hidden="1" customHeight="1" x14ac:dyDescent="0.25">
      <c r="CC499" s="129">
        <f t="shared" si="126"/>
        <v>0</v>
      </c>
      <c r="CD499" s="130">
        <f t="shared" si="127"/>
        <v>1</v>
      </c>
      <c r="CE499" s="130">
        <f t="shared" si="125"/>
        <v>0</v>
      </c>
      <c r="CF499" s="131">
        <f t="shared" si="128"/>
        <v>0</v>
      </c>
      <c r="CG499" s="130" t="str">
        <f t="shared" si="129"/>
        <v/>
      </c>
      <c r="CH499" s="130" t="str">
        <f t="shared" si="130"/>
        <v/>
      </c>
      <c r="CI499" s="130">
        <f t="shared" si="131"/>
        <v>0</v>
      </c>
    </row>
  </sheetData>
  <sheetProtection autoFilter="0"/>
  <autoFilter ref="A3:CA4" xr:uid="{00000000-0009-0000-0000-000004000000}"/>
  <dataConsolidate/>
  <customSheetViews>
    <customSheetView guid="{7CCD9251-51C6-4333-9DFC-F0E7E1657E02}" scale="80" fitToPage="1" showAutoFilter="1" hiddenRows="1" hiddenColumns="1">
      <pane xSplit="30" ySplit="3" topLeftCell="AE4" activePane="bottomRight" state="frozen"/>
      <selection pane="bottomRight" activeCell="A4" sqref="A4"/>
      <rowBreaks count="9" manualBreakCount="9">
        <brk id="99" min="1" max="50" man="1"/>
        <brk id="199" min="1" max="50" man="1"/>
        <brk id="299" min="1" max="50" man="1"/>
        <brk id="399" min="1" max="50" man="1"/>
        <brk id="499" min="1" max="50" man="1"/>
        <brk id="599" min="1" max="50" man="1"/>
        <brk id="699" min="1" max="50" man="1"/>
        <brk id="799" min="1" max="50" man="1"/>
        <brk id="899" min="1" max="50" man="1"/>
      </rowBreaks>
      <pageMargins left="0.31496062992125984" right="0.31496062992125984" top="0.35433070866141736" bottom="0.55118110236220474" header="0.31496062992125984" footer="0.31496062992125984"/>
      <printOptions horizontalCentered="1"/>
      <pageSetup paperSize="8" scale="53" fitToHeight="0" orientation="landscape" r:id="rId1"/>
      <headerFooter>
        <oddFooter>&amp;C&amp;D&amp;RPage &amp;P</oddFooter>
      </headerFooter>
      <autoFilter ref="A3:BW3" xr:uid="{D1E854E9-83C4-4F2B-AA3E-3DB4DE6F3E39}"/>
    </customSheetView>
    <customSheetView guid="{7A2FEC42-23AE-41F0-99FD-7080896BF682}" scale="80" fitToPage="1" showAutoFilter="1" hiddenRows="1" hiddenColumns="1">
      <pane xSplit="30" ySplit="3" topLeftCell="AE4" activePane="bottomRight" state="frozen"/>
      <selection pane="bottomRight" activeCell="AC11" sqref="AC11"/>
      <rowBreaks count="9" manualBreakCount="9">
        <brk id="99" min="1" max="50" man="1"/>
        <brk id="199" min="1" max="50" man="1"/>
        <brk id="299" min="1" max="50" man="1"/>
        <brk id="399" min="1" max="50" man="1"/>
        <brk id="499" min="1" max="50" man="1"/>
        <brk id="599" min="1" max="50" man="1"/>
        <brk id="699" min="1" max="50" man="1"/>
        <brk id="799" min="1" max="50" man="1"/>
        <brk id="899" min="1" max="50" man="1"/>
      </rowBreaks>
      <pageMargins left="0.31496062992125984" right="0.31496062992125984" top="0.35433070866141736" bottom="0.55118110236220474" header="0.31496062992125984" footer="0.31496062992125984"/>
      <printOptions horizontalCentered="1"/>
      <pageSetup paperSize="8" scale="53" fitToHeight="0" orientation="landscape" r:id="rId2"/>
      <headerFooter>
        <oddFooter>&amp;C&amp;D&amp;RPage &amp;P</oddFooter>
      </headerFooter>
      <autoFilter ref="A3:BW3" xr:uid="{837B0DC6-4FF7-48A1-ABEB-C16CBB418210}"/>
    </customSheetView>
  </customSheetViews>
  <mergeCells count="16">
    <mergeCell ref="BX2:CA2"/>
    <mergeCell ref="BO1:BW1"/>
    <mergeCell ref="C2:F2"/>
    <mergeCell ref="L2:M2"/>
    <mergeCell ref="N2:AA2"/>
    <mergeCell ref="AB2:AE2"/>
    <mergeCell ref="AH2:AI2"/>
    <mergeCell ref="AJ2:AK2"/>
    <mergeCell ref="AL2:AM2"/>
    <mergeCell ref="AN2:AR2"/>
    <mergeCell ref="AS2:AV2"/>
    <mergeCell ref="AW2:AZ2"/>
    <mergeCell ref="A1:D1"/>
    <mergeCell ref="AW1:AX1"/>
    <mergeCell ref="AY1:AZ1"/>
    <mergeCell ref="F1:G1"/>
  </mergeCells>
  <conditionalFormatting sqref="B4:B104">
    <cfRule type="expression" dxfId="3" priority="1">
      <formula>B4&lt;&gt;""</formula>
    </cfRule>
  </conditionalFormatting>
  <conditionalFormatting sqref="G4:AV104">
    <cfRule type="expression" dxfId="2" priority="3">
      <formula>$B4="L"</formula>
    </cfRule>
    <cfRule type="expression" dxfId="1" priority="4">
      <formula>$A4&lt;&gt;""</formula>
    </cfRule>
  </conditionalFormatting>
  <conditionalFormatting sqref="H4:H104">
    <cfRule type="expression" dxfId="0" priority="2">
      <formula>$G4="AOZ"</formula>
    </cfRule>
  </conditionalFormatting>
  <dataValidations xWindow="274" yWindow="431" count="16">
    <dataValidation type="whole" allowBlank="1" showInputMessage="1" showErrorMessage="1" sqref="K4:K104" xr:uid="{00000000-0002-0000-0400-000000000000}">
      <formula1>1</formula1>
      <formula2>10000</formula2>
    </dataValidation>
    <dataValidation type="list" allowBlank="1" showInputMessage="1" showErrorMessage="1" sqref="E1" xr:uid="{00000000-0002-0000-0400-000001000000}">
      <formula1>Langue</formula1>
    </dataValidation>
    <dataValidation type="whole" allowBlank="1" showInputMessage="1" showErrorMessage="1" errorTitle="Ungültig Zugnummer" error="Erfassen Sie bitte ein Zugnummer zwischen 1 und 99999" sqref="H4:H104" xr:uid="{00000000-0002-0000-0400-000003000000}">
      <formula1>1</formula1>
      <formula2>99999</formula2>
    </dataValidation>
    <dataValidation errorStyle="information" allowBlank="1" errorTitle="NIcht Gültig" error="Bitte wählen eine Dienstelle  in der Liste" promptTitle="Dienstelle" prompt="Bitte wählen Sie eine Dienstelle  in der Liste" sqref="F4:F104" xr:uid="{00000000-0002-0000-0400-000004000000}"/>
    <dataValidation type="list" allowBlank="1" showInputMessage="1" errorTitle="Nicht Gültig" error="Bitte wählen eine Dienstelle  von der Liste" promptTitle="Dienstelle" prompt="Bitte wählen Sie eine Dienstelle  " sqref="J4:J104" xr:uid="{C1733063-ED3A-43DA-9154-D1083FC47F8B}">
      <formula1>ListeBPBez</formula1>
    </dataValidation>
    <dataValidation type="list" allowBlank="1" showInputMessage="1" showErrorMessage="1" errorTitle="Ungültig Debicode" error="Wählen Sie ein Debicode in der Liste" sqref="I4:I104" xr:uid="{400D2508-00FB-428A-A9D4-95E74C964FBF}">
      <formula1>ListeDEBI</formula1>
    </dataValidation>
    <dataValidation type="list" allowBlank="1" showInputMessage="1" showErrorMessage="1" errorTitle="Falsche Argument" error="Biitte in der Liste ein Entscheid Wählen" promptTitle="Zuteilung" prompt="Bitte Entscheid wählen._x000a_Bei Entscheid &quot;Ja aber&quot; oder &quot;Nein, Alternative&quot;, nicht vergessen, in Spalte &quot;Begründung, Alternativen&quot; eine entsprechende Erklärung zu erfassen" sqref="AS4:AS104" xr:uid="{AF8C0C0C-A382-4ECA-BBC0-1AD5B9818BAB}">
      <formula1>DP_Zuteilung</formula1>
    </dataValidation>
    <dataValidation type="list" allowBlank="1" showInputMessage="1" showErrorMessage="1" errorTitle="Status fehlt" promptTitle="Status" prompt="Bitte wählen_x000a_" sqref="AU4:AU104" xr:uid="{361C36CA-63DB-4D25-BA2C-19732C6C3BDD}">
      <formula1>DP_ZuteilungStatus</formula1>
    </dataValidation>
    <dataValidation type="time" allowBlank="1" showInputMessage="1" showErrorMessage="1" errorTitle="Format Falsch" error="Bitte Format xx:xx verwenden_x000a_" promptTitle="Format Zeit" prompt="Bitte nur Fomat xx:xx verwenden" sqref="AC4:AC104 AE4:AE104" xr:uid="{0C33BE6F-C29E-4151-B0F6-4DD68CA3B5ED}">
      <formula1>0</formula1>
      <formula2>0.999988425925926</formula2>
    </dataValidation>
    <dataValidation type="list" allowBlank="1" showInputMessage="1" showErrorMessage="1" sqref="B4:B104" xr:uid="{61425A01-074F-4990-B900-9C08912305EB}">
      <formula1>DP_JUP</formula1>
    </dataValidation>
    <dataValidation type="list" allowBlank="1" showInputMessage="1" showErrorMessage="1" promptTitle="Abstellkapazität" prompt="AOZ = Abstellkapazität ohne Zugnummer_x000a_AMZ = Abstellkapazität mit Zugnummer" sqref="G4:G104" xr:uid="{E9869CA4-11BA-403C-BAF3-3FE129CE3608}">
      <formula1>DP_ZugNr</formula1>
    </dataValidation>
    <dataValidation type="list" allowBlank="1" showInputMessage="1" showErrorMessage="1" promptTitle="Beurteilung Alternative" prompt="Bitte allfällige Informationen in der Spalte &quot;Bermekungen Kunde&quot;" sqref="AR4:AR104" xr:uid="{EF14F078-CB5E-4675-9511-50D6B700486A}">
      <formula1>DP_Alternative</formula1>
    </dataValidation>
    <dataValidation type="list" allowBlank="1" showInputMessage="1" showErrorMessage="1" errorTitle="Anforderung existiert nicht" promptTitle="Qualit. Anforderung " prompt="Bitte Anforderung auswählen_x000a_" sqref="AH4:AI104" xr:uid="{2AF0CE97-480D-4451-8D81-298439F31B0C}">
      <formula1>DP_Qual</formula1>
    </dataValidation>
    <dataValidation type="list" allowBlank="1" showInputMessage="1" showErrorMessage="1" promptTitle="Art des Rollmaterials" prompt="Bitte in der  Liste Auswählen" sqref="AG4:AG104" xr:uid="{6A6FEA07-845E-49A9-BAD0-75EBC86D863E}">
      <formula1>DP_Rollmaterial</formula1>
    </dataValidation>
    <dataValidation type="list" allowBlank="1" showInputMessage="1" showErrorMessage="1" promptTitle="Art der ZL" prompt="Bitte Art der ZL in der Liste Auswählen_x000a_" sqref="AF4:AF104" xr:uid="{770F63F6-5E1A-4E85-B3AB-6C23988B34AD}">
      <formula1>DP_Art</formula1>
    </dataValidation>
    <dataValidation type="date" allowBlank="1" showInputMessage="1" showErrorMessage="1" errorTitle="Fehler Format oder Datum" error="Bitte nur Format xx.xx.xx verwenden._x000a_Das Datum muss innnerhalb der _x000a_Fahrplanperiode liegen._x000a_" promptTitle="FORMAT" prompt="Bitte nur Format xx.xx.xx verwenden" sqref="AB4:AB104 AD4:AD104 L4:M104" xr:uid="{54A44F89-1A9C-4350-9F1A-6377B025F5C6}">
      <formula1>VLOOKUP($F$1,jfpl,2,0)</formula1>
      <formula2>VLOOKUP($F$1,jfpl,3,0)</formula2>
    </dataValidation>
  </dataValidations>
  <printOptions horizontalCentered="1"/>
  <pageMargins left="0.31496062992125984" right="0.31496062992125984" top="0.35433070866141736" bottom="0.55118110236220474" header="0.31496062992125984" footer="0.31496062992125984"/>
  <pageSetup paperSize="8" scale="39" fitToHeight="0" orientation="landscape" r:id="rId3"/>
  <headerFooter>
    <oddFooter>&amp;C&amp;D&amp;RPage &amp;P</oddFooter>
  </headerFooter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F365BEB8-8358-41DA-ADDC-44D8FCD8BFCD}">
            <x14:iconSet iconSet="3Flag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3Symbols" iconId="0"/>
              <x14:cfIcon iconSet="3Symbols" iconId="1"/>
              <x14:cfIcon iconSet="3Symbols" iconId="2"/>
            </x14:iconSet>
          </x14:cfRule>
          <xm:sqref>E4:E104</xm:sqref>
        </x14:conditionalFormatting>
        <x14:conditionalFormatting xmlns:xm="http://schemas.microsoft.com/office/excel/2006/main">
          <x14:cfRule type="iconSet" priority="3173" id="{AD0051ED-1406-4F65-BC8C-D845400FE6FB}">
            <x14:iconSet iconSet="3Symbols2" showValue="0" custom="1">
              <x14:cfvo type="percent">
                <xm:f>0</xm:f>
              </x14:cfvo>
              <x14:cfvo type="formula">
                <xm:f>1</xm:f>
              </x14:cfvo>
              <x14:cfvo type="num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BO2:BW2</xm:sqref>
        </x14:conditionalFormatting>
        <x14:conditionalFormatting xmlns:xm="http://schemas.microsoft.com/office/excel/2006/main">
          <x14:cfRule type="iconSet" priority="5" id="{ACCBEB64-3B65-4259-98BF-25AC3050BE43}">
            <x14:iconSet showValue="0" custom="1">
              <x14:cfvo type="percent">
                <xm:f>0</xm:f>
              </x14:cfvo>
              <x14:cfvo type="formula">
                <xm:f>0</xm:f>
              </x14:cfvo>
              <x14:cfvo type="num" gte="0">
                <xm:f>0</xm:f>
              </x14:cfvo>
              <x14:cfIcon iconSet="NoIcons" iconId="0"/>
              <x14:cfIcon iconSet="3TrafficLights2" iconId="0"/>
              <x14:cfIcon iconSet="3TrafficLights2" iconId="2"/>
            </x14:iconSet>
          </x14:cfRule>
          <xm:sqref>BO4:BW104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2"/>
  <dimension ref="A1:CY609"/>
  <sheetViews>
    <sheetView workbookViewId="0">
      <pane xSplit="4" ySplit="1" topLeftCell="I2" activePane="bottomRight" state="frozen"/>
      <selection pane="topRight" activeCell="E1" sqref="E1"/>
      <selection pane="bottomLeft" activeCell="A2" sqref="A2"/>
      <selection pane="bottomRight" activeCell="Q32" sqref="Q32"/>
    </sheetView>
  </sheetViews>
  <sheetFormatPr baseColWidth="10" defaultColWidth="10.6640625" defaultRowHeight="13.2" outlineLevelCol="1" x14ac:dyDescent="0.25"/>
  <cols>
    <col min="1" max="1" width="23.44140625" customWidth="1"/>
    <col min="2" max="2" width="8" customWidth="1"/>
    <col min="3" max="3" width="4.109375" customWidth="1"/>
    <col min="4" max="4" width="13.88671875" customWidth="1"/>
    <col min="5" max="5" width="12.6640625" style="51" customWidth="1"/>
    <col min="6" max="6" width="20.44140625" bestFit="1" customWidth="1"/>
    <col min="7" max="7" width="10.6640625" customWidth="1"/>
    <col min="8" max="25" width="10.6640625" customWidth="1" outlineLevel="1"/>
    <col min="26" max="26" width="10.6640625" customWidth="1"/>
    <col min="27" max="103" width="10.6640625" customWidth="1" outlineLevel="1"/>
  </cols>
  <sheetData>
    <row r="1" spans="1:102" ht="18.75" customHeight="1" thickBot="1" x14ac:dyDescent="0.3">
      <c r="A1" s="57" t="s">
        <v>37</v>
      </c>
      <c r="B1" s="57" t="s">
        <v>107</v>
      </c>
      <c r="C1" s="57" t="s">
        <v>217</v>
      </c>
      <c r="D1" s="57" t="s">
        <v>68</v>
      </c>
      <c r="E1" s="58" t="s">
        <v>218</v>
      </c>
      <c r="F1" s="57" t="s">
        <v>223</v>
      </c>
      <c r="H1" t="s">
        <v>3</v>
      </c>
      <c r="I1" t="s">
        <v>2</v>
      </c>
      <c r="K1" s="9" t="s">
        <v>222</v>
      </c>
      <c r="L1" s="9" t="s">
        <v>13</v>
      </c>
      <c r="M1" s="9" t="s">
        <v>4</v>
      </c>
      <c r="N1" s="9" t="s">
        <v>6</v>
      </c>
      <c r="O1" s="9" t="s">
        <v>16</v>
      </c>
      <c r="P1" s="9" t="s">
        <v>7</v>
      </c>
      <c r="Q1" s="9" t="s">
        <v>20</v>
      </c>
      <c r="R1" s="9" t="s">
        <v>59</v>
      </c>
      <c r="S1" s="49">
        <v>2027</v>
      </c>
      <c r="T1" t="s">
        <v>99</v>
      </c>
      <c r="U1" t="s">
        <v>100</v>
      </c>
      <c r="V1" t="s">
        <v>101</v>
      </c>
      <c r="W1" t="s">
        <v>102</v>
      </c>
      <c r="X1" t="s">
        <v>103</v>
      </c>
      <c r="Y1" t="s">
        <v>104</v>
      </c>
      <c r="AA1" t="s">
        <v>141</v>
      </c>
      <c r="BW1" t="s">
        <v>91</v>
      </c>
      <c r="BZ1">
        <f>SUBTOTAL(9,CA5:CA3000)</f>
        <v>0</v>
      </c>
      <c r="CP1" t="s">
        <v>53</v>
      </c>
    </row>
    <row r="2" spans="1:102" ht="12.75" customHeight="1" x14ac:dyDescent="0.25">
      <c r="A2" s="113" t="s">
        <v>269</v>
      </c>
      <c r="B2" s="113" t="s">
        <v>270</v>
      </c>
      <c r="C2" s="113" t="s">
        <v>271</v>
      </c>
      <c r="D2" s="113">
        <v>11</v>
      </c>
      <c r="E2" s="114" t="s">
        <v>272</v>
      </c>
      <c r="F2" s="114" t="s">
        <v>273</v>
      </c>
      <c r="G2" s="10"/>
      <c r="H2">
        <v>2</v>
      </c>
      <c r="K2" s="10" t="s">
        <v>66</v>
      </c>
      <c r="L2" t="s">
        <v>14</v>
      </c>
      <c r="M2" t="s">
        <v>26</v>
      </c>
      <c r="N2" t="s">
        <v>15</v>
      </c>
      <c r="O2" t="s">
        <v>52</v>
      </c>
      <c r="P2" t="s">
        <v>62</v>
      </c>
      <c r="Q2" t="s">
        <v>21</v>
      </c>
      <c r="R2" t="s">
        <v>14</v>
      </c>
      <c r="S2" s="31">
        <v>46005</v>
      </c>
      <c r="T2" s="31">
        <f>VLOOKUP($S$1,jfpl,2,0)</f>
        <v>46369</v>
      </c>
      <c r="U2">
        <f>WEEKDAY(T2,2)</f>
        <v>7</v>
      </c>
      <c r="V2">
        <f>MONTH(T2)</f>
        <v>12</v>
      </c>
      <c r="W2">
        <f>YEAR(T2)</f>
        <v>2026</v>
      </c>
      <c r="X2" t="str">
        <f>V2&amp;W2</f>
        <v>122026</v>
      </c>
      <c r="Y2" t="str">
        <f>U2&amp;V2&amp;W2</f>
        <v>7122026</v>
      </c>
      <c r="AA2" t="s">
        <v>142</v>
      </c>
      <c r="AD2" t="s">
        <v>68</v>
      </c>
      <c r="AL2" t="s">
        <v>33</v>
      </c>
      <c r="AN2" s="39" t="str">
        <f>"Kalender 
 von "&amp;TEXT(T2,"TT.MM.JJJJ")&amp;" bis "&amp;TEXT(MAX(S366:S377),"TT.MM.JJJJ")</f>
        <v>Kalender 
 von 13.12.2026 bis 11.12.2027</v>
      </c>
      <c r="BB2" t="s">
        <v>56</v>
      </c>
      <c r="BH2" t="s">
        <v>88</v>
      </c>
      <c r="BJ2" t="s">
        <v>64</v>
      </c>
      <c r="BL2" t="s">
        <v>12</v>
      </c>
      <c r="BN2" t="s">
        <v>22</v>
      </c>
      <c r="BS2" t="s">
        <v>68</v>
      </c>
      <c r="BX2" t="s">
        <v>0</v>
      </c>
      <c r="CP2" t="s">
        <v>22</v>
      </c>
    </row>
    <row r="3" spans="1:102" ht="12.75" customHeight="1" x14ac:dyDescent="0.25">
      <c r="A3" s="90" t="s">
        <v>274</v>
      </c>
      <c r="B3" s="90" t="s">
        <v>275</v>
      </c>
      <c r="C3" s="90" t="s">
        <v>276</v>
      </c>
      <c r="D3" s="90">
        <v>11</v>
      </c>
      <c r="E3" s="114" t="s">
        <v>277</v>
      </c>
      <c r="F3" s="114" t="s">
        <v>278</v>
      </c>
      <c r="G3" s="10"/>
      <c r="K3" s="10" t="s">
        <v>36</v>
      </c>
      <c r="L3" t="s">
        <v>31</v>
      </c>
      <c r="M3" t="s">
        <v>27</v>
      </c>
      <c r="N3" t="s">
        <v>40</v>
      </c>
      <c r="O3" t="s">
        <v>49</v>
      </c>
      <c r="P3" t="s">
        <v>18</v>
      </c>
      <c r="Q3" t="s">
        <v>252</v>
      </c>
      <c r="R3" t="s">
        <v>23</v>
      </c>
      <c r="T3" s="31">
        <f>T2+1</f>
        <v>46370</v>
      </c>
      <c r="U3">
        <f t="shared" ref="U3:U66" si="0">WEEKDAY(T3,2)</f>
        <v>1</v>
      </c>
      <c r="V3">
        <f t="shared" ref="V3:V66" si="1">MONTH(T3)</f>
        <v>12</v>
      </c>
      <c r="W3">
        <f t="shared" ref="W3:W66" si="2">YEAR(T3)</f>
        <v>2026</v>
      </c>
      <c r="X3" t="str">
        <f t="shared" ref="X3:X66" si="3">V3&amp;W3</f>
        <v>122026</v>
      </c>
      <c r="Y3" t="str">
        <f t="shared" ref="Y3:Y66" si="4">U3&amp;V3&amp;W3</f>
        <v>1122026</v>
      </c>
      <c r="AA3" t="s">
        <v>143</v>
      </c>
      <c r="AB3" t="s">
        <v>209</v>
      </c>
      <c r="AC3" t="s">
        <v>224</v>
      </c>
      <c r="AD3" t="s">
        <v>80</v>
      </c>
      <c r="AE3" t="s">
        <v>212</v>
      </c>
      <c r="AF3" t="s">
        <v>107</v>
      </c>
      <c r="AG3" t="s">
        <v>67</v>
      </c>
      <c r="AH3" t="s">
        <v>81</v>
      </c>
      <c r="AI3" t="s">
        <v>3</v>
      </c>
      <c r="AJ3" t="s">
        <v>82</v>
      </c>
      <c r="AK3" t="s">
        <v>1</v>
      </c>
      <c r="AL3" t="s">
        <v>28</v>
      </c>
      <c r="AM3" t="s">
        <v>5</v>
      </c>
      <c r="AN3" t="s">
        <v>70</v>
      </c>
      <c r="AO3" t="s">
        <v>69</v>
      </c>
      <c r="AP3" t="s">
        <v>71</v>
      </c>
      <c r="AQ3" t="s">
        <v>72</v>
      </c>
      <c r="AR3" t="s">
        <v>73</v>
      </c>
      <c r="AS3" t="s">
        <v>74</v>
      </c>
      <c r="AT3" t="s">
        <v>75</v>
      </c>
      <c r="AU3" t="s">
        <v>70</v>
      </c>
      <c r="AV3" t="s">
        <v>69</v>
      </c>
      <c r="AW3" t="s">
        <v>71</v>
      </c>
      <c r="AX3" t="s">
        <v>72</v>
      </c>
      <c r="AY3" t="s">
        <v>73</v>
      </c>
      <c r="AZ3" t="s">
        <v>74</v>
      </c>
      <c r="BA3" t="s">
        <v>75</v>
      </c>
      <c r="BB3" t="s">
        <v>76</v>
      </c>
      <c r="BC3" t="s">
        <v>77</v>
      </c>
      <c r="BD3" t="s">
        <v>78</v>
      </c>
      <c r="BE3" t="s">
        <v>79</v>
      </c>
      <c r="BF3" t="s">
        <v>6</v>
      </c>
      <c r="BG3" t="s">
        <v>7</v>
      </c>
      <c r="BH3" t="s">
        <v>89</v>
      </c>
      <c r="BI3" t="s">
        <v>90</v>
      </c>
      <c r="BJ3" t="s">
        <v>83</v>
      </c>
      <c r="BK3" t="s">
        <v>84</v>
      </c>
      <c r="BL3" t="s">
        <v>86</v>
      </c>
      <c r="BM3" t="s">
        <v>85</v>
      </c>
      <c r="BN3" t="s">
        <v>29</v>
      </c>
      <c r="BO3" t="s">
        <v>8</v>
      </c>
      <c r="BP3" t="s">
        <v>24</v>
      </c>
      <c r="BQ3" t="s">
        <v>25</v>
      </c>
      <c r="BR3" t="s">
        <v>87</v>
      </c>
      <c r="BS3" t="s">
        <v>9</v>
      </c>
      <c r="BT3" t="s">
        <v>10</v>
      </c>
      <c r="BU3" t="s">
        <v>11</v>
      </c>
      <c r="BV3" t="s">
        <v>24</v>
      </c>
      <c r="BX3" t="s">
        <v>30</v>
      </c>
      <c r="BY3" s="39" t="s">
        <v>207</v>
      </c>
      <c r="BZ3" t="s">
        <v>34</v>
      </c>
      <c r="CA3" t="s">
        <v>35</v>
      </c>
      <c r="CB3" t="s">
        <v>92</v>
      </c>
      <c r="CC3" t="s">
        <v>93</v>
      </c>
      <c r="CD3" t="s">
        <v>94</v>
      </c>
      <c r="CE3" t="s">
        <v>95</v>
      </c>
      <c r="CF3" t="s">
        <v>96</v>
      </c>
      <c r="CG3" t="s">
        <v>97</v>
      </c>
      <c r="CH3" t="s">
        <v>98</v>
      </c>
      <c r="CI3">
        <v>1</v>
      </c>
      <c r="CJ3">
        <v>2</v>
      </c>
      <c r="CK3">
        <v>3</v>
      </c>
      <c r="CL3">
        <v>4</v>
      </c>
      <c r="CM3">
        <v>5</v>
      </c>
      <c r="CN3">
        <v>6</v>
      </c>
      <c r="CO3">
        <v>7</v>
      </c>
      <c r="CP3" s="39" t="s">
        <v>225</v>
      </c>
      <c r="CQ3" s="39" t="s">
        <v>228</v>
      </c>
      <c r="CR3" s="39" t="s">
        <v>231</v>
      </c>
      <c r="CS3" s="39" t="s">
        <v>234</v>
      </c>
      <c r="CT3" s="39" t="s">
        <v>237</v>
      </c>
      <c r="CU3" s="39" t="s">
        <v>240</v>
      </c>
      <c r="CV3" s="39" t="s">
        <v>243</v>
      </c>
      <c r="CW3" s="39" t="s">
        <v>246</v>
      </c>
      <c r="CX3" s="39" t="s">
        <v>249</v>
      </c>
    </row>
    <row r="4" spans="1:102" ht="12.75" customHeight="1" x14ac:dyDescent="0.25">
      <c r="A4" s="113" t="s">
        <v>279</v>
      </c>
      <c r="B4" s="113" t="s">
        <v>280</v>
      </c>
      <c r="C4" s="113" t="s">
        <v>276</v>
      </c>
      <c r="D4" s="113">
        <v>11</v>
      </c>
      <c r="E4" s="114" t="s">
        <v>277</v>
      </c>
      <c r="F4" s="114" t="s">
        <v>278</v>
      </c>
      <c r="G4" s="10"/>
      <c r="K4" t="s">
        <v>65</v>
      </c>
      <c r="L4" t="s">
        <v>57</v>
      </c>
      <c r="N4" t="s">
        <v>43</v>
      </c>
      <c r="O4" t="s">
        <v>17</v>
      </c>
      <c r="P4" t="s">
        <v>42</v>
      </c>
      <c r="Q4" t="s">
        <v>39</v>
      </c>
      <c r="T4" s="31">
        <f t="shared" ref="T4:T67" si="5">T3+1</f>
        <v>46371</v>
      </c>
      <c r="U4">
        <f t="shared" si="0"/>
        <v>2</v>
      </c>
      <c r="V4">
        <f t="shared" si="1"/>
        <v>12</v>
      </c>
      <c r="W4">
        <f t="shared" si="2"/>
        <v>2026</v>
      </c>
      <c r="X4" t="str">
        <f t="shared" si="3"/>
        <v>122026</v>
      </c>
      <c r="Y4" t="str">
        <f t="shared" si="4"/>
        <v>2122026</v>
      </c>
      <c r="AA4" t="s">
        <v>144</v>
      </c>
      <c r="BW4" t="s">
        <v>215</v>
      </c>
      <c r="CP4" t="s">
        <v>140</v>
      </c>
    </row>
    <row r="5" spans="1:102" ht="12.75" customHeight="1" x14ac:dyDescent="0.25">
      <c r="A5" s="90" t="s">
        <v>281</v>
      </c>
      <c r="B5" s="90" t="s">
        <v>282</v>
      </c>
      <c r="C5" s="90" t="s">
        <v>276</v>
      </c>
      <c r="D5" s="90">
        <v>11</v>
      </c>
      <c r="E5" s="114" t="s">
        <v>283</v>
      </c>
      <c r="F5" s="114" t="s">
        <v>284</v>
      </c>
      <c r="G5" s="10"/>
      <c r="O5" t="s">
        <v>51</v>
      </c>
      <c r="P5" t="s">
        <v>19</v>
      </c>
      <c r="Q5" t="s">
        <v>58</v>
      </c>
      <c r="T5" s="31">
        <f t="shared" si="5"/>
        <v>46372</v>
      </c>
      <c r="U5">
        <f t="shared" si="0"/>
        <v>3</v>
      </c>
      <c r="V5">
        <f t="shared" si="1"/>
        <v>12</v>
      </c>
      <c r="W5">
        <f t="shared" si="2"/>
        <v>2026</v>
      </c>
      <c r="X5" t="str">
        <f t="shared" si="3"/>
        <v>122026</v>
      </c>
      <c r="Y5" t="str">
        <f t="shared" si="4"/>
        <v>3122026</v>
      </c>
      <c r="AD5" t="s">
        <v>145</v>
      </c>
      <c r="AL5" t="s">
        <v>146</v>
      </c>
      <c r="AN5" s="39" t="str">
        <f>"Calendario 
da "&amp;TEXT(T2,"TT.MM.JJJJ")&amp;" a "&amp;TEXT(MAX(S366:S377),"TT.MM.JJJJ")</f>
        <v>Calendario 
da 13.12.2026 a 11.12.2027</v>
      </c>
      <c r="BB5" s="46" t="s">
        <v>216</v>
      </c>
      <c r="BH5" t="s">
        <v>147</v>
      </c>
      <c r="BJ5" t="s">
        <v>148</v>
      </c>
      <c r="BL5" t="s">
        <v>149</v>
      </c>
      <c r="BN5" t="s">
        <v>150</v>
      </c>
      <c r="BS5" t="s">
        <v>145</v>
      </c>
      <c r="BX5" t="s">
        <v>151</v>
      </c>
      <c r="CP5" t="s">
        <v>150</v>
      </c>
    </row>
    <row r="6" spans="1:102" ht="12.75" customHeight="1" x14ac:dyDescent="0.25">
      <c r="A6" s="113" t="s">
        <v>285</v>
      </c>
      <c r="B6" s="113" t="s">
        <v>286</v>
      </c>
      <c r="C6" s="113" t="s">
        <v>276</v>
      </c>
      <c r="D6" s="113">
        <v>11</v>
      </c>
      <c r="E6" s="114" t="s">
        <v>283</v>
      </c>
      <c r="F6" s="114" t="s">
        <v>284</v>
      </c>
      <c r="G6" s="10"/>
      <c r="O6" t="s">
        <v>47</v>
      </c>
      <c r="P6" t="s">
        <v>46</v>
      </c>
      <c r="T6" s="31">
        <f t="shared" si="5"/>
        <v>46373</v>
      </c>
      <c r="U6">
        <f t="shared" si="0"/>
        <v>4</v>
      </c>
      <c r="V6">
        <f t="shared" si="1"/>
        <v>12</v>
      </c>
      <c r="W6">
        <f t="shared" si="2"/>
        <v>2026</v>
      </c>
      <c r="X6" t="str">
        <f t="shared" si="3"/>
        <v>122026</v>
      </c>
      <c r="Y6" t="str">
        <f t="shared" si="4"/>
        <v>4122026</v>
      </c>
      <c r="AB6" s="40" t="s">
        <v>210</v>
      </c>
      <c r="AC6" t="s">
        <v>152</v>
      </c>
      <c r="AD6" t="s">
        <v>153</v>
      </c>
      <c r="AE6" s="40" t="s">
        <v>214</v>
      </c>
      <c r="AF6" t="s">
        <v>154</v>
      </c>
      <c r="AG6" t="s">
        <v>138</v>
      </c>
      <c r="AH6" t="s">
        <v>155</v>
      </c>
      <c r="AI6" t="s">
        <v>156</v>
      </c>
      <c r="AJ6" t="s">
        <v>109</v>
      </c>
      <c r="AK6" t="s">
        <v>157</v>
      </c>
      <c r="AL6" t="s">
        <v>158</v>
      </c>
      <c r="AM6" t="s">
        <v>159</v>
      </c>
      <c r="AN6" s="40" t="s">
        <v>192</v>
      </c>
      <c r="AO6" t="s">
        <v>161</v>
      </c>
      <c r="AP6" t="s">
        <v>162</v>
      </c>
      <c r="AQ6" t="s">
        <v>163</v>
      </c>
      <c r="AR6" t="s">
        <v>164</v>
      </c>
      <c r="AS6" t="s">
        <v>165</v>
      </c>
      <c r="AT6" t="s">
        <v>166</v>
      </c>
      <c r="AU6" t="s">
        <v>160</v>
      </c>
      <c r="AV6" t="s">
        <v>161</v>
      </c>
      <c r="AW6" t="s">
        <v>162</v>
      </c>
      <c r="AX6" t="s">
        <v>163</v>
      </c>
      <c r="AY6" t="s">
        <v>164</v>
      </c>
      <c r="AZ6" t="s">
        <v>165</v>
      </c>
      <c r="BA6" t="s">
        <v>166</v>
      </c>
      <c r="BB6" t="s">
        <v>167</v>
      </c>
      <c r="BC6" t="s">
        <v>168</v>
      </c>
      <c r="BD6" t="s">
        <v>169</v>
      </c>
      <c r="BE6" t="s">
        <v>170</v>
      </c>
      <c r="BF6" t="s">
        <v>171</v>
      </c>
      <c r="BG6" t="s">
        <v>172</v>
      </c>
      <c r="BH6" t="s">
        <v>173</v>
      </c>
      <c r="BI6" t="s">
        <v>174</v>
      </c>
      <c r="BJ6" t="s">
        <v>175</v>
      </c>
      <c r="BK6" t="s">
        <v>176</v>
      </c>
      <c r="BL6" t="s">
        <v>177</v>
      </c>
      <c r="BM6" t="s">
        <v>178</v>
      </c>
      <c r="BN6" t="s">
        <v>179</v>
      </c>
      <c r="BO6" t="s">
        <v>180</v>
      </c>
      <c r="BP6" t="s">
        <v>181</v>
      </c>
      <c r="BQ6" t="s">
        <v>182</v>
      </c>
      <c r="BR6" t="s">
        <v>183</v>
      </c>
      <c r="BS6" t="s">
        <v>184</v>
      </c>
      <c r="BT6" t="s">
        <v>185</v>
      </c>
      <c r="BU6" t="s">
        <v>186</v>
      </c>
      <c r="BV6" t="s">
        <v>181</v>
      </c>
      <c r="BX6" t="s">
        <v>187</v>
      </c>
      <c r="BY6" t="s">
        <v>188</v>
      </c>
      <c r="BZ6" t="s">
        <v>189</v>
      </c>
      <c r="CA6" t="s">
        <v>190</v>
      </c>
      <c r="CB6" t="s">
        <v>92</v>
      </c>
      <c r="CC6" t="s">
        <v>93</v>
      </c>
      <c r="CD6" t="s">
        <v>94</v>
      </c>
      <c r="CE6" t="s">
        <v>95</v>
      </c>
      <c r="CF6" t="s">
        <v>96</v>
      </c>
      <c r="CG6" t="s">
        <v>97</v>
      </c>
      <c r="CH6" t="s">
        <v>98</v>
      </c>
      <c r="CI6">
        <v>1</v>
      </c>
      <c r="CJ6">
        <v>2</v>
      </c>
      <c r="CK6">
        <v>3</v>
      </c>
      <c r="CL6">
        <v>4</v>
      </c>
      <c r="CM6">
        <v>5</v>
      </c>
      <c r="CN6">
        <v>6</v>
      </c>
      <c r="CO6">
        <v>7</v>
      </c>
      <c r="CP6" s="39" t="s">
        <v>226</v>
      </c>
      <c r="CQ6" s="39" t="s">
        <v>229</v>
      </c>
      <c r="CR6" s="39" t="s">
        <v>232</v>
      </c>
      <c r="CS6" s="39" t="s">
        <v>235</v>
      </c>
      <c r="CT6" s="39" t="s">
        <v>238</v>
      </c>
      <c r="CU6" s="39" t="s">
        <v>241</v>
      </c>
      <c r="CV6" s="39" t="s">
        <v>244</v>
      </c>
      <c r="CW6" s="39" t="s">
        <v>247</v>
      </c>
      <c r="CX6" s="39" t="s">
        <v>250</v>
      </c>
    </row>
    <row r="7" spans="1:102" ht="12.75" customHeight="1" x14ac:dyDescent="0.3">
      <c r="A7" s="90" t="s">
        <v>287</v>
      </c>
      <c r="B7" s="90" t="s">
        <v>288</v>
      </c>
      <c r="C7" s="90" t="s">
        <v>276</v>
      </c>
      <c r="D7" s="90">
        <v>11</v>
      </c>
      <c r="E7" s="114" t="s">
        <v>289</v>
      </c>
      <c r="F7" s="114" t="s">
        <v>273</v>
      </c>
      <c r="G7" s="10"/>
      <c r="O7" t="s">
        <v>32</v>
      </c>
      <c r="P7" t="s">
        <v>63</v>
      </c>
      <c r="Q7" s="47" t="s">
        <v>219</v>
      </c>
      <c r="R7" s="47" t="s">
        <v>220</v>
      </c>
      <c r="S7" s="47" t="s">
        <v>221</v>
      </c>
      <c r="T7" s="31">
        <f t="shared" si="5"/>
        <v>46374</v>
      </c>
      <c r="U7">
        <f t="shared" si="0"/>
        <v>5</v>
      </c>
      <c r="V7">
        <f t="shared" si="1"/>
        <v>12</v>
      </c>
      <c r="W7">
        <f t="shared" si="2"/>
        <v>2026</v>
      </c>
      <c r="X7" t="str">
        <f t="shared" si="3"/>
        <v>122026</v>
      </c>
      <c r="Y7" t="str">
        <f t="shared" si="4"/>
        <v>5122026</v>
      </c>
      <c r="BW7" t="s">
        <v>91</v>
      </c>
      <c r="CP7" t="s">
        <v>191</v>
      </c>
    </row>
    <row r="8" spans="1:102" ht="12.75" customHeight="1" x14ac:dyDescent="0.25">
      <c r="A8" s="113" t="s">
        <v>290</v>
      </c>
      <c r="B8" s="113" t="s">
        <v>291</v>
      </c>
      <c r="C8" s="113" t="s">
        <v>276</v>
      </c>
      <c r="D8" s="113">
        <v>11</v>
      </c>
      <c r="E8" s="114" t="s">
        <v>292</v>
      </c>
      <c r="F8" s="114" t="s">
        <v>293</v>
      </c>
      <c r="G8" s="10"/>
      <c r="O8" t="s">
        <v>44</v>
      </c>
      <c r="P8" t="s">
        <v>48</v>
      </c>
      <c r="Q8" s="70">
        <v>2021</v>
      </c>
      <c r="R8" s="48">
        <v>44178</v>
      </c>
      <c r="S8" s="48">
        <v>44541</v>
      </c>
      <c r="T8" s="31">
        <f t="shared" si="5"/>
        <v>46375</v>
      </c>
      <c r="U8">
        <f t="shared" si="0"/>
        <v>6</v>
      </c>
      <c r="V8">
        <f t="shared" si="1"/>
        <v>12</v>
      </c>
      <c r="W8">
        <f t="shared" si="2"/>
        <v>2026</v>
      </c>
      <c r="X8" t="str">
        <f t="shared" si="3"/>
        <v>122026</v>
      </c>
      <c r="Y8" t="str">
        <f t="shared" si="4"/>
        <v>6122026</v>
      </c>
      <c r="AD8" t="s">
        <v>68</v>
      </c>
      <c r="AL8" t="s">
        <v>114</v>
      </c>
      <c r="AN8" s="39" t="str">
        <f>"Calendrier
de "&amp;TEXT(T2,"TT.MM.JJJJ")&amp;" a "&amp;TEXT(MAX(S366:S377),"TT.MM.JJJJ")</f>
        <v>Calendrier
de 13.12.2026 a 11.12.2027</v>
      </c>
      <c r="BB8" t="s">
        <v>139</v>
      </c>
      <c r="BH8" t="s">
        <v>121</v>
      </c>
      <c r="BJ8" t="s">
        <v>128</v>
      </c>
      <c r="BL8" t="s">
        <v>129</v>
      </c>
      <c r="BN8" t="s">
        <v>136</v>
      </c>
      <c r="BS8" t="s">
        <v>68</v>
      </c>
      <c r="BX8" t="s">
        <v>137</v>
      </c>
      <c r="CP8" t="s">
        <v>136</v>
      </c>
    </row>
    <row r="9" spans="1:102" ht="12.75" customHeight="1" x14ac:dyDescent="0.25">
      <c r="A9" s="90" t="s">
        <v>294</v>
      </c>
      <c r="B9" s="90" t="s">
        <v>295</v>
      </c>
      <c r="C9" s="90" t="s">
        <v>276</v>
      </c>
      <c r="D9" s="90">
        <v>11</v>
      </c>
      <c r="E9" s="114" t="s">
        <v>296</v>
      </c>
      <c r="F9" s="114" t="s">
        <v>297</v>
      </c>
      <c r="G9" s="10"/>
      <c r="O9" t="s">
        <v>45</v>
      </c>
      <c r="Q9" s="70">
        <v>2022</v>
      </c>
      <c r="R9" s="48">
        <v>44542</v>
      </c>
      <c r="S9" s="48">
        <v>44905</v>
      </c>
      <c r="T9" s="31">
        <f t="shared" si="5"/>
        <v>46376</v>
      </c>
      <c r="U9">
        <f t="shared" si="0"/>
        <v>7</v>
      </c>
      <c r="V9">
        <f t="shared" si="1"/>
        <v>12</v>
      </c>
      <c r="W9">
        <f t="shared" si="2"/>
        <v>2026</v>
      </c>
      <c r="X9" t="str">
        <f t="shared" si="3"/>
        <v>122026</v>
      </c>
      <c r="Y9" t="str">
        <f t="shared" si="4"/>
        <v>7122026</v>
      </c>
      <c r="AB9" t="s">
        <v>211</v>
      </c>
      <c r="AC9" s="39" t="s">
        <v>213</v>
      </c>
      <c r="AD9" t="s">
        <v>105</v>
      </c>
      <c r="AE9" t="s">
        <v>106</v>
      </c>
      <c r="AF9" t="s">
        <v>107</v>
      </c>
      <c r="AG9" t="s">
        <v>113</v>
      </c>
      <c r="AH9" t="s">
        <v>108</v>
      </c>
      <c r="AI9" t="s">
        <v>3</v>
      </c>
      <c r="AJ9" t="s">
        <v>110</v>
      </c>
      <c r="AK9" t="s">
        <v>203</v>
      </c>
      <c r="AL9" t="s">
        <v>111</v>
      </c>
      <c r="AM9" t="s">
        <v>112</v>
      </c>
      <c r="AN9" t="s">
        <v>193</v>
      </c>
      <c r="AO9" t="s">
        <v>194</v>
      </c>
      <c r="AP9" t="s">
        <v>195</v>
      </c>
      <c r="AQ9" t="s">
        <v>196</v>
      </c>
      <c r="AR9" t="s">
        <v>197</v>
      </c>
      <c r="AS9" t="s">
        <v>198</v>
      </c>
      <c r="AT9" t="s">
        <v>199</v>
      </c>
      <c r="AU9" t="s">
        <v>200</v>
      </c>
      <c r="AV9" t="s">
        <v>194</v>
      </c>
      <c r="AW9" t="s">
        <v>195</v>
      </c>
      <c r="AX9" t="s">
        <v>196</v>
      </c>
      <c r="AY9" t="s">
        <v>197</v>
      </c>
      <c r="AZ9" t="s">
        <v>198</v>
      </c>
      <c r="BA9" t="s">
        <v>199</v>
      </c>
      <c r="BB9" t="s">
        <v>115</v>
      </c>
      <c r="BC9" t="s">
        <v>116</v>
      </c>
      <c r="BD9" t="s">
        <v>117</v>
      </c>
      <c r="BE9" t="s">
        <v>118</v>
      </c>
      <c r="BF9" t="s">
        <v>119</v>
      </c>
      <c r="BG9" t="s">
        <v>120</v>
      </c>
      <c r="BH9" t="s">
        <v>204</v>
      </c>
      <c r="BI9" t="s">
        <v>205</v>
      </c>
      <c r="BJ9" t="s">
        <v>122</v>
      </c>
      <c r="BK9" t="s">
        <v>123</v>
      </c>
      <c r="BL9" t="s">
        <v>124</v>
      </c>
      <c r="BM9" t="s">
        <v>125</v>
      </c>
      <c r="BN9" t="s">
        <v>201</v>
      </c>
      <c r="BO9" t="s">
        <v>202</v>
      </c>
      <c r="BP9" t="s">
        <v>126</v>
      </c>
      <c r="BQ9" t="s">
        <v>127</v>
      </c>
      <c r="BR9" t="s">
        <v>130</v>
      </c>
      <c r="BS9" t="s">
        <v>131</v>
      </c>
      <c r="BT9" t="s">
        <v>135</v>
      </c>
      <c r="BU9" t="s">
        <v>132</v>
      </c>
      <c r="BV9" t="s">
        <v>126</v>
      </c>
      <c r="BX9" t="s">
        <v>133</v>
      </c>
      <c r="BY9" t="s">
        <v>206</v>
      </c>
      <c r="BZ9" t="s">
        <v>134</v>
      </c>
      <c r="CA9" t="s">
        <v>208</v>
      </c>
      <c r="CB9" t="s">
        <v>92</v>
      </c>
      <c r="CC9" t="s">
        <v>93</v>
      </c>
      <c r="CD9" t="s">
        <v>94</v>
      </c>
      <c r="CE9" t="s">
        <v>95</v>
      </c>
      <c r="CF9" t="s">
        <v>96</v>
      </c>
      <c r="CG9" t="s">
        <v>97</v>
      </c>
      <c r="CH9" t="s">
        <v>98</v>
      </c>
      <c r="CI9">
        <v>1</v>
      </c>
      <c r="CJ9">
        <v>2</v>
      </c>
      <c r="CK9">
        <v>3</v>
      </c>
      <c r="CL9">
        <v>4</v>
      </c>
      <c r="CM9">
        <v>5</v>
      </c>
      <c r="CN9">
        <v>6</v>
      </c>
      <c r="CO9">
        <v>7</v>
      </c>
      <c r="CP9" s="39" t="s">
        <v>227</v>
      </c>
      <c r="CQ9" s="39" t="s">
        <v>230</v>
      </c>
      <c r="CR9" s="39" t="s">
        <v>233</v>
      </c>
      <c r="CS9" s="39" t="s">
        <v>236</v>
      </c>
      <c r="CT9" s="39" t="s">
        <v>239</v>
      </c>
      <c r="CU9" s="39" t="s">
        <v>242</v>
      </c>
      <c r="CV9" s="39" t="s">
        <v>245</v>
      </c>
      <c r="CW9" s="39" t="s">
        <v>248</v>
      </c>
      <c r="CX9" s="39" t="s">
        <v>251</v>
      </c>
    </row>
    <row r="10" spans="1:102" x14ac:dyDescent="0.25">
      <c r="A10" s="113" t="s">
        <v>298</v>
      </c>
      <c r="B10" s="113" t="s">
        <v>299</v>
      </c>
      <c r="C10" s="113" t="s">
        <v>271</v>
      </c>
      <c r="D10" s="113">
        <v>11</v>
      </c>
      <c r="E10" s="114" t="s">
        <v>300</v>
      </c>
      <c r="F10" s="114" t="s">
        <v>301</v>
      </c>
      <c r="G10" s="10"/>
      <c r="O10" t="s">
        <v>61</v>
      </c>
      <c r="Q10" s="70">
        <v>2023</v>
      </c>
      <c r="R10" s="48">
        <v>44906</v>
      </c>
      <c r="S10" s="48">
        <v>45269</v>
      </c>
      <c r="T10" s="31">
        <f t="shared" si="5"/>
        <v>46377</v>
      </c>
      <c r="U10">
        <f t="shared" si="0"/>
        <v>1</v>
      </c>
      <c r="V10">
        <f t="shared" si="1"/>
        <v>12</v>
      </c>
      <c r="W10">
        <f t="shared" si="2"/>
        <v>2026</v>
      </c>
      <c r="X10" t="str">
        <f t="shared" si="3"/>
        <v>122026</v>
      </c>
      <c r="Y10" t="str">
        <f t="shared" si="4"/>
        <v>1122026</v>
      </c>
      <c r="AC10" s="31"/>
    </row>
    <row r="11" spans="1:102" x14ac:dyDescent="0.25">
      <c r="A11" s="90" t="s">
        <v>302</v>
      </c>
      <c r="B11" s="90" t="s">
        <v>303</v>
      </c>
      <c r="C11" s="90" t="s">
        <v>271</v>
      </c>
      <c r="D11" s="90">
        <v>11</v>
      </c>
      <c r="E11" s="114" t="s">
        <v>304</v>
      </c>
      <c r="F11" s="114" t="s">
        <v>297</v>
      </c>
      <c r="G11" s="10"/>
      <c r="O11" t="s">
        <v>38</v>
      </c>
      <c r="Q11" s="70">
        <v>2024</v>
      </c>
      <c r="R11" s="48">
        <v>45270</v>
      </c>
      <c r="S11" s="48">
        <v>45640</v>
      </c>
      <c r="T11" s="31">
        <f t="shared" si="5"/>
        <v>46378</v>
      </c>
      <c r="U11">
        <f t="shared" si="0"/>
        <v>2</v>
      </c>
      <c r="V11">
        <f t="shared" si="1"/>
        <v>12</v>
      </c>
      <c r="W11">
        <f t="shared" si="2"/>
        <v>2026</v>
      </c>
      <c r="X11" t="str">
        <f t="shared" si="3"/>
        <v>122026</v>
      </c>
      <c r="Y11" t="str">
        <f t="shared" si="4"/>
        <v>2122026</v>
      </c>
      <c r="AC11" s="31"/>
    </row>
    <row r="12" spans="1:102" x14ac:dyDescent="0.25">
      <c r="A12" s="113" t="s">
        <v>305</v>
      </c>
      <c r="B12" s="113" t="s">
        <v>306</v>
      </c>
      <c r="C12" s="113" t="s">
        <v>271</v>
      </c>
      <c r="D12" s="113">
        <v>11</v>
      </c>
      <c r="E12" s="114" t="s">
        <v>307</v>
      </c>
      <c r="F12" s="114" t="s">
        <v>301</v>
      </c>
      <c r="G12" s="10"/>
      <c r="O12" t="s">
        <v>41</v>
      </c>
      <c r="Q12" s="70">
        <v>2025</v>
      </c>
      <c r="R12" s="48">
        <v>45641</v>
      </c>
      <c r="S12" s="48">
        <v>46004</v>
      </c>
      <c r="T12" s="31">
        <f t="shared" si="5"/>
        <v>46379</v>
      </c>
      <c r="U12">
        <f t="shared" si="0"/>
        <v>3</v>
      </c>
      <c r="V12">
        <f t="shared" si="1"/>
        <v>12</v>
      </c>
      <c r="W12">
        <f t="shared" si="2"/>
        <v>2026</v>
      </c>
      <c r="X12" t="str">
        <f t="shared" si="3"/>
        <v>122026</v>
      </c>
      <c r="Y12" t="str">
        <f t="shared" si="4"/>
        <v>3122026</v>
      </c>
      <c r="AC12" s="31"/>
    </row>
    <row r="13" spans="1:102" x14ac:dyDescent="0.25">
      <c r="A13" s="90" t="s">
        <v>308</v>
      </c>
      <c r="B13" s="90" t="s">
        <v>309</v>
      </c>
      <c r="C13" s="90" t="s">
        <v>271</v>
      </c>
      <c r="D13" s="90">
        <v>11</v>
      </c>
      <c r="E13" s="114" t="s">
        <v>310</v>
      </c>
      <c r="F13" s="114" t="s">
        <v>273</v>
      </c>
      <c r="G13" s="10"/>
      <c r="O13" t="s">
        <v>50</v>
      </c>
      <c r="Q13" s="70">
        <v>2026</v>
      </c>
      <c r="R13" s="48">
        <v>46005</v>
      </c>
      <c r="S13" s="48">
        <v>46368</v>
      </c>
      <c r="T13" s="31">
        <f t="shared" si="5"/>
        <v>46380</v>
      </c>
      <c r="U13">
        <f t="shared" si="0"/>
        <v>4</v>
      </c>
      <c r="V13">
        <f t="shared" si="1"/>
        <v>12</v>
      </c>
      <c r="W13">
        <f t="shared" si="2"/>
        <v>2026</v>
      </c>
      <c r="X13" t="str">
        <f t="shared" si="3"/>
        <v>122026</v>
      </c>
      <c r="Y13" t="str">
        <f t="shared" si="4"/>
        <v>4122026</v>
      </c>
      <c r="AC13" s="31"/>
    </row>
    <row r="14" spans="1:102" x14ac:dyDescent="0.25">
      <c r="A14" s="113" t="s">
        <v>311</v>
      </c>
      <c r="B14" s="113" t="s">
        <v>312</v>
      </c>
      <c r="C14" s="113" t="s">
        <v>271</v>
      </c>
      <c r="D14" s="113">
        <v>11</v>
      </c>
      <c r="E14" s="114" t="s">
        <v>310</v>
      </c>
      <c r="F14" s="114" t="s">
        <v>273</v>
      </c>
      <c r="G14" s="10"/>
      <c r="O14" t="s">
        <v>60</v>
      </c>
      <c r="Q14" s="70">
        <v>2027</v>
      </c>
      <c r="R14" s="48">
        <v>46369</v>
      </c>
      <c r="S14" s="48">
        <v>46732</v>
      </c>
      <c r="T14" s="31">
        <f t="shared" si="5"/>
        <v>46381</v>
      </c>
      <c r="U14">
        <f t="shared" si="0"/>
        <v>5</v>
      </c>
      <c r="V14">
        <f t="shared" si="1"/>
        <v>12</v>
      </c>
      <c r="W14">
        <f t="shared" si="2"/>
        <v>2026</v>
      </c>
      <c r="X14" t="str">
        <f t="shared" si="3"/>
        <v>122026</v>
      </c>
      <c r="Y14" t="str">
        <f t="shared" si="4"/>
        <v>5122026</v>
      </c>
      <c r="AC14" s="31"/>
    </row>
    <row r="15" spans="1:102" x14ac:dyDescent="0.25">
      <c r="A15" s="90" t="s">
        <v>313</v>
      </c>
      <c r="B15" s="90" t="s">
        <v>314</v>
      </c>
      <c r="C15" s="90" t="s">
        <v>271</v>
      </c>
      <c r="D15" s="90">
        <v>11</v>
      </c>
      <c r="E15" s="114" t="s">
        <v>315</v>
      </c>
      <c r="F15" s="114" t="s">
        <v>293</v>
      </c>
      <c r="G15" s="10"/>
      <c r="Q15" s="70">
        <v>2028</v>
      </c>
      <c r="R15" s="48">
        <v>46733</v>
      </c>
      <c r="S15" s="48">
        <v>47096</v>
      </c>
      <c r="T15" s="31">
        <f t="shared" si="5"/>
        <v>46382</v>
      </c>
      <c r="U15">
        <f t="shared" si="0"/>
        <v>6</v>
      </c>
      <c r="V15">
        <f t="shared" si="1"/>
        <v>12</v>
      </c>
      <c r="W15">
        <f t="shared" si="2"/>
        <v>2026</v>
      </c>
      <c r="X15" t="str">
        <f t="shared" si="3"/>
        <v>122026</v>
      </c>
      <c r="Y15" t="str">
        <f t="shared" si="4"/>
        <v>6122026</v>
      </c>
      <c r="AC15" s="31"/>
    </row>
    <row r="16" spans="1:102" x14ac:dyDescent="0.25">
      <c r="A16" s="113" t="s">
        <v>316</v>
      </c>
      <c r="B16" s="113" t="s">
        <v>317</v>
      </c>
      <c r="C16" s="113" t="s">
        <v>271</v>
      </c>
      <c r="D16" s="113">
        <v>11</v>
      </c>
      <c r="E16" s="114" t="s">
        <v>300</v>
      </c>
      <c r="F16" s="114" t="s">
        <v>301</v>
      </c>
      <c r="G16" s="10"/>
      <c r="Q16" s="70">
        <v>2029</v>
      </c>
      <c r="R16" s="48">
        <v>47097</v>
      </c>
      <c r="S16" s="48">
        <v>47460</v>
      </c>
      <c r="T16" s="31">
        <f t="shared" si="5"/>
        <v>46383</v>
      </c>
      <c r="U16">
        <f t="shared" si="0"/>
        <v>7</v>
      </c>
      <c r="V16">
        <f t="shared" si="1"/>
        <v>12</v>
      </c>
      <c r="W16">
        <f t="shared" si="2"/>
        <v>2026</v>
      </c>
      <c r="X16" t="str">
        <f t="shared" si="3"/>
        <v>122026</v>
      </c>
      <c r="Y16" t="str">
        <f t="shared" si="4"/>
        <v>7122026</v>
      </c>
      <c r="AC16" s="31"/>
    </row>
    <row r="17" spans="1:29" x14ac:dyDescent="0.25">
      <c r="A17" s="90" t="s">
        <v>318</v>
      </c>
      <c r="B17" s="90" t="s">
        <v>319</v>
      </c>
      <c r="C17" s="90" t="s">
        <v>271</v>
      </c>
      <c r="D17" s="90">
        <v>11</v>
      </c>
      <c r="E17" s="114" t="s">
        <v>307</v>
      </c>
      <c r="F17" s="114" t="s">
        <v>301</v>
      </c>
      <c r="G17" s="10"/>
      <c r="Q17" s="70">
        <v>2030</v>
      </c>
      <c r="R17" s="48">
        <v>47461</v>
      </c>
      <c r="S17" s="48">
        <v>47831</v>
      </c>
      <c r="T17" s="31">
        <f t="shared" si="5"/>
        <v>46384</v>
      </c>
      <c r="U17">
        <f t="shared" si="0"/>
        <v>1</v>
      </c>
      <c r="V17">
        <f t="shared" si="1"/>
        <v>12</v>
      </c>
      <c r="W17">
        <f t="shared" si="2"/>
        <v>2026</v>
      </c>
      <c r="X17" t="str">
        <f t="shared" si="3"/>
        <v>122026</v>
      </c>
      <c r="Y17" t="str">
        <f t="shared" si="4"/>
        <v>1122026</v>
      </c>
      <c r="AC17" s="31"/>
    </row>
    <row r="18" spans="1:29" x14ac:dyDescent="0.25">
      <c r="A18" s="113" t="s">
        <v>320</v>
      </c>
      <c r="B18" s="113" t="s">
        <v>321</v>
      </c>
      <c r="C18" s="113" t="s">
        <v>271</v>
      </c>
      <c r="D18" s="113">
        <v>11</v>
      </c>
      <c r="E18" s="114" t="s">
        <v>310</v>
      </c>
      <c r="F18" s="114" t="s">
        <v>273</v>
      </c>
      <c r="G18" s="10"/>
      <c r="Q18" s="70">
        <v>2031</v>
      </c>
      <c r="R18" s="48">
        <v>47832</v>
      </c>
      <c r="S18" s="48">
        <v>48195</v>
      </c>
      <c r="T18" s="31">
        <f t="shared" si="5"/>
        <v>46385</v>
      </c>
      <c r="U18">
        <f t="shared" si="0"/>
        <v>2</v>
      </c>
      <c r="V18">
        <f t="shared" si="1"/>
        <v>12</v>
      </c>
      <c r="W18">
        <f t="shared" si="2"/>
        <v>2026</v>
      </c>
      <c r="X18" t="str">
        <f t="shared" si="3"/>
        <v>122026</v>
      </c>
      <c r="Y18" t="str">
        <f t="shared" si="4"/>
        <v>2122026</v>
      </c>
      <c r="AC18" s="31"/>
    </row>
    <row r="19" spans="1:29" x14ac:dyDescent="0.25">
      <c r="A19" s="90" t="s">
        <v>322</v>
      </c>
      <c r="B19" s="90" t="s">
        <v>323</v>
      </c>
      <c r="C19" s="90" t="s">
        <v>271</v>
      </c>
      <c r="D19" s="90">
        <v>11</v>
      </c>
      <c r="E19" s="114" t="s">
        <v>283</v>
      </c>
      <c r="F19" s="114" t="s">
        <v>284</v>
      </c>
      <c r="G19" s="10"/>
      <c r="Q19" s="70">
        <v>2032</v>
      </c>
      <c r="R19" s="48">
        <v>48196</v>
      </c>
      <c r="S19" s="48">
        <v>48559</v>
      </c>
      <c r="T19" s="31">
        <f t="shared" si="5"/>
        <v>46386</v>
      </c>
      <c r="U19">
        <f t="shared" si="0"/>
        <v>3</v>
      </c>
      <c r="V19">
        <f t="shared" si="1"/>
        <v>12</v>
      </c>
      <c r="W19">
        <f t="shared" si="2"/>
        <v>2026</v>
      </c>
      <c r="X19" t="str">
        <f t="shared" si="3"/>
        <v>122026</v>
      </c>
      <c r="Y19" t="str">
        <f t="shared" si="4"/>
        <v>3122026</v>
      </c>
      <c r="AC19" s="31"/>
    </row>
    <row r="20" spans="1:29" x14ac:dyDescent="0.25">
      <c r="A20" s="113" t="s">
        <v>324</v>
      </c>
      <c r="B20" s="113" t="s">
        <v>325</v>
      </c>
      <c r="C20" s="113" t="s">
        <v>271</v>
      </c>
      <c r="D20" s="113">
        <v>11</v>
      </c>
      <c r="E20" s="114" t="s">
        <v>296</v>
      </c>
      <c r="F20" s="114" t="s">
        <v>297</v>
      </c>
      <c r="G20" s="10"/>
      <c r="Q20" s="70">
        <v>2033</v>
      </c>
      <c r="R20" s="48">
        <v>48560</v>
      </c>
      <c r="S20" s="48">
        <v>48923</v>
      </c>
      <c r="T20" s="31">
        <f t="shared" si="5"/>
        <v>46387</v>
      </c>
      <c r="U20">
        <f t="shared" si="0"/>
        <v>4</v>
      </c>
      <c r="V20">
        <f t="shared" si="1"/>
        <v>12</v>
      </c>
      <c r="W20">
        <f t="shared" si="2"/>
        <v>2026</v>
      </c>
      <c r="X20" t="str">
        <f t="shared" si="3"/>
        <v>122026</v>
      </c>
      <c r="Y20" t="str">
        <f t="shared" si="4"/>
        <v>4122026</v>
      </c>
      <c r="AC20" s="31"/>
    </row>
    <row r="21" spans="1:29" x14ac:dyDescent="0.25">
      <c r="A21" s="90" t="s">
        <v>326</v>
      </c>
      <c r="B21" s="90" t="s">
        <v>327</v>
      </c>
      <c r="C21" s="90" t="s">
        <v>276</v>
      </c>
      <c r="D21" s="90">
        <v>11</v>
      </c>
      <c r="E21" s="114" t="s">
        <v>328</v>
      </c>
      <c r="F21" s="114" t="s">
        <v>293</v>
      </c>
      <c r="G21" s="10"/>
      <c r="Q21" s="70">
        <v>2034</v>
      </c>
      <c r="R21" s="48">
        <v>48924</v>
      </c>
      <c r="S21" s="48">
        <v>49287</v>
      </c>
      <c r="T21" s="31">
        <f t="shared" si="5"/>
        <v>46388</v>
      </c>
      <c r="U21">
        <f t="shared" si="0"/>
        <v>5</v>
      </c>
      <c r="V21">
        <f t="shared" si="1"/>
        <v>1</v>
      </c>
      <c r="W21">
        <f t="shared" si="2"/>
        <v>2027</v>
      </c>
      <c r="X21" t="str">
        <f t="shared" si="3"/>
        <v>12027</v>
      </c>
      <c r="Y21" t="str">
        <f t="shared" si="4"/>
        <v>512027</v>
      </c>
      <c r="AC21" s="31"/>
    </row>
    <row r="22" spans="1:29" x14ac:dyDescent="0.25">
      <c r="A22" s="113" t="s">
        <v>329</v>
      </c>
      <c r="B22" s="113" t="s">
        <v>330</v>
      </c>
      <c r="C22" s="113" t="s">
        <v>276</v>
      </c>
      <c r="D22" s="113">
        <v>11</v>
      </c>
      <c r="E22" s="114" t="s">
        <v>307</v>
      </c>
      <c r="F22" s="114" t="s">
        <v>301</v>
      </c>
      <c r="G22" s="10"/>
      <c r="Q22" s="70">
        <v>2035</v>
      </c>
      <c r="R22" s="48">
        <v>49288</v>
      </c>
      <c r="S22" s="48">
        <v>49651</v>
      </c>
      <c r="T22" s="31">
        <f t="shared" si="5"/>
        <v>46389</v>
      </c>
      <c r="U22">
        <f t="shared" si="0"/>
        <v>6</v>
      </c>
      <c r="V22">
        <f t="shared" si="1"/>
        <v>1</v>
      </c>
      <c r="W22">
        <f t="shared" si="2"/>
        <v>2027</v>
      </c>
      <c r="X22" t="str">
        <f t="shared" si="3"/>
        <v>12027</v>
      </c>
      <c r="Y22" t="str">
        <f t="shared" si="4"/>
        <v>612027</v>
      </c>
      <c r="AC22" s="31"/>
    </row>
    <row r="23" spans="1:29" x14ac:dyDescent="0.25">
      <c r="A23" s="90" t="s">
        <v>331</v>
      </c>
      <c r="B23" s="90" t="s">
        <v>332</v>
      </c>
      <c r="C23" s="90" t="s">
        <v>276</v>
      </c>
      <c r="D23" s="90">
        <v>11</v>
      </c>
      <c r="E23" s="114" t="s">
        <v>292</v>
      </c>
      <c r="F23" s="114" t="s">
        <v>293</v>
      </c>
      <c r="G23" s="10"/>
      <c r="T23" s="31">
        <f t="shared" si="5"/>
        <v>46390</v>
      </c>
      <c r="U23">
        <f t="shared" si="0"/>
        <v>7</v>
      </c>
      <c r="V23">
        <f t="shared" si="1"/>
        <v>1</v>
      </c>
      <c r="W23">
        <f t="shared" si="2"/>
        <v>2027</v>
      </c>
      <c r="X23" t="str">
        <f t="shared" si="3"/>
        <v>12027</v>
      </c>
      <c r="Y23" t="str">
        <f t="shared" si="4"/>
        <v>712027</v>
      </c>
      <c r="AC23" s="31"/>
    </row>
    <row r="24" spans="1:29" x14ac:dyDescent="0.25">
      <c r="A24" s="113" t="s">
        <v>333</v>
      </c>
      <c r="B24" s="113" t="s">
        <v>334</v>
      </c>
      <c r="C24" s="113" t="s">
        <v>271</v>
      </c>
      <c r="D24" s="113">
        <v>11</v>
      </c>
      <c r="E24" s="114" t="s">
        <v>335</v>
      </c>
      <c r="F24" s="114" t="s">
        <v>297</v>
      </c>
      <c r="G24" s="10"/>
      <c r="T24" s="31">
        <f t="shared" si="5"/>
        <v>46391</v>
      </c>
      <c r="U24">
        <f t="shared" si="0"/>
        <v>1</v>
      </c>
      <c r="V24">
        <f t="shared" si="1"/>
        <v>1</v>
      </c>
      <c r="W24">
        <f t="shared" si="2"/>
        <v>2027</v>
      </c>
      <c r="X24" t="str">
        <f t="shared" si="3"/>
        <v>12027</v>
      </c>
      <c r="Y24" t="str">
        <f t="shared" si="4"/>
        <v>112027</v>
      </c>
      <c r="AC24" s="31"/>
    </row>
    <row r="25" spans="1:29" x14ac:dyDescent="0.25">
      <c r="A25" s="90" t="s">
        <v>336</v>
      </c>
      <c r="B25" s="90" t="s">
        <v>337</v>
      </c>
      <c r="C25" s="90" t="s">
        <v>338</v>
      </c>
      <c r="D25" s="90">
        <v>11</v>
      </c>
      <c r="E25" s="114" t="s">
        <v>292</v>
      </c>
      <c r="F25" s="114" t="s">
        <v>293</v>
      </c>
      <c r="G25" s="10"/>
      <c r="T25" s="31">
        <f t="shared" si="5"/>
        <v>46392</v>
      </c>
      <c r="U25">
        <f t="shared" si="0"/>
        <v>2</v>
      </c>
      <c r="V25">
        <f t="shared" si="1"/>
        <v>1</v>
      </c>
      <c r="W25">
        <f t="shared" si="2"/>
        <v>2027</v>
      </c>
      <c r="X25" t="str">
        <f t="shared" si="3"/>
        <v>12027</v>
      </c>
      <c r="Y25" t="str">
        <f t="shared" si="4"/>
        <v>212027</v>
      </c>
      <c r="AC25" s="31"/>
    </row>
    <row r="26" spans="1:29" x14ac:dyDescent="0.25">
      <c r="A26" s="113" t="s">
        <v>339</v>
      </c>
      <c r="B26" s="113" t="s">
        <v>340</v>
      </c>
      <c r="C26" s="113" t="s">
        <v>271</v>
      </c>
      <c r="D26" s="113">
        <v>11</v>
      </c>
      <c r="E26" s="114" t="s">
        <v>292</v>
      </c>
      <c r="F26" s="114" t="s">
        <v>293</v>
      </c>
      <c r="G26" s="10"/>
      <c r="T26" s="31">
        <f t="shared" si="5"/>
        <v>46393</v>
      </c>
      <c r="U26">
        <f t="shared" si="0"/>
        <v>3</v>
      </c>
      <c r="V26">
        <f t="shared" si="1"/>
        <v>1</v>
      </c>
      <c r="W26">
        <f t="shared" si="2"/>
        <v>2027</v>
      </c>
      <c r="X26" t="str">
        <f t="shared" si="3"/>
        <v>12027</v>
      </c>
      <c r="Y26" t="str">
        <f t="shared" si="4"/>
        <v>312027</v>
      </c>
      <c r="AC26" s="31"/>
    </row>
    <row r="27" spans="1:29" x14ac:dyDescent="0.25">
      <c r="A27" s="90" t="s">
        <v>341</v>
      </c>
      <c r="B27" s="90" t="s">
        <v>342</v>
      </c>
      <c r="C27" s="90" t="s">
        <v>271</v>
      </c>
      <c r="D27" s="90">
        <v>11</v>
      </c>
      <c r="E27" s="114" t="s">
        <v>315</v>
      </c>
      <c r="F27" s="114" t="s">
        <v>293</v>
      </c>
      <c r="G27" s="10"/>
      <c r="T27" s="31">
        <f t="shared" si="5"/>
        <v>46394</v>
      </c>
      <c r="U27">
        <f t="shared" si="0"/>
        <v>4</v>
      </c>
      <c r="V27">
        <f t="shared" si="1"/>
        <v>1</v>
      </c>
      <c r="W27">
        <f t="shared" si="2"/>
        <v>2027</v>
      </c>
      <c r="X27" t="str">
        <f t="shared" si="3"/>
        <v>12027</v>
      </c>
      <c r="Y27" t="str">
        <f t="shared" si="4"/>
        <v>412027</v>
      </c>
      <c r="AC27" s="31"/>
    </row>
    <row r="28" spans="1:29" x14ac:dyDescent="0.25">
      <c r="A28" s="113" t="s">
        <v>343</v>
      </c>
      <c r="B28" s="113" t="s">
        <v>344</v>
      </c>
      <c r="C28" s="113" t="s">
        <v>276</v>
      </c>
      <c r="D28" s="113">
        <v>11</v>
      </c>
      <c r="E28" s="114" t="s">
        <v>292</v>
      </c>
      <c r="F28" s="114" t="s">
        <v>293</v>
      </c>
      <c r="G28" s="10"/>
      <c r="T28" s="31">
        <f t="shared" si="5"/>
        <v>46395</v>
      </c>
      <c r="U28">
        <f t="shared" si="0"/>
        <v>5</v>
      </c>
      <c r="V28">
        <f t="shared" si="1"/>
        <v>1</v>
      </c>
      <c r="W28">
        <f t="shared" si="2"/>
        <v>2027</v>
      </c>
      <c r="X28" t="str">
        <f t="shared" si="3"/>
        <v>12027</v>
      </c>
      <c r="Y28" t="str">
        <f t="shared" si="4"/>
        <v>512027</v>
      </c>
      <c r="AC28" s="31"/>
    </row>
    <row r="29" spans="1:29" x14ac:dyDescent="0.25">
      <c r="A29" s="90" t="s">
        <v>345</v>
      </c>
      <c r="B29" s="90" t="s">
        <v>346</v>
      </c>
      <c r="C29" s="90" t="s">
        <v>271</v>
      </c>
      <c r="D29" s="90">
        <v>11</v>
      </c>
      <c r="E29" s="114" t="s">
        <v>347</v>
      </c>
      <c r="F29" s="114" t="s">
        <v>278</v>
      </c>
      <c r="G29" s="10"/>
      <c r="T29" s="31">
        <f t="shared" si="5"/>
        <v>46396</v>
      </c>
      <c r="U29">
        <f t="shared" si="0"/>
        <v>6</v>
      </c>
      <c r="V29">
        <f t="shared" si="1"/>
        <v>1</v>
      </c>
      <c r="W29">
        <f t="shared" si="2"/>
        <v>2027</v>
      </c>
      <c r="X29" t="str">
        <f t="shared" si="3"/>
        <v>12027</v>
      </c>
      <c r="Y29" t="str">
        <f t="shared" si="4"/>
        <v>612027</v>
      </c>
      <c r="AC29" s="31"/>
    </row>
    <row r="30" spans="1:29" x14ac:dyDescent="0.25">
      <c r="A30" s="113" t="s">
        <v>348</v>
      </c>
      <c r="B30" s="113" t="s">
        <v>349</v>
      </c>
      <c r="C30" s="113" t="s">
        <v>271</v>
      </c>
      <c r="D30" s="113">
        <v>11</v>
      </c>
      <c r="E30" s="114" t="s">
        <v>300</v>
      </c>
      <c r="F30" s="114" t="s">
        <v>301</v>
      </c>
      <c r="G30" s="10"/>
      <c r="T30" s="31">
        <f t="shared" si="5"/>
        <v>46397</v>
      </c>
      <c r="U30">
        <f t="shared" si="0"/>
        <v>7</v>
      </c>
      <c r="V30">
        <f t="shared" si="1"/>
        <v>1</v>
      </c>
      <c r="W30">
        <f t="shared" si="2"/>
        <v>2027</v>
      </c>
      <c r="X30" t="str">
        <f t="shared" si="3"/>
        <v>12027</v>
      </c>
      <c r="Y30" t="str">
        <f t="shared" si="4"/>
        <v>712027</v>
      </c>
      <c r="AC30" s="31"/>
    </row>
    <row r="31" spans="1:29" x14ac:dyDescent="0.25">
      <c r="A31" s="90" t="s">
        <v>350</v>
      </c>
      <c r="B31" s="90" t="s">
        <v>351</v>
      </c>
      <c r="C31" s="90" t="s">
        <v>271</v>
      </c>
      <c r="D31" s="90">
        <v>82</v>
      </c>
      <c r="E31" s="114" t="s">
        <v>352</v>
      </c>
      <c r="F31" s="114" t="s">
        <v>353</v>
      </c>
      <c r="G31" s="10"/>
      <c r="T31" s="31">
        <f t="shared" si="5"/>
        <v>46398</v>
      </c>
      <c r="U31">
        <f t="shared" si="0"/>
        <v>1</v>
      </c>
      <c r="V31">
        <f t="shared" si="1"/>
        <v>1</v>
      </c>
      <c r="W31">
        <f t="shared" si="2"/>
        <v>2027</v>
      </c>
      <c r="X31" t="str">
        <f t="shared" si="3"/>
        <v>12027</v>
      </c>
      <c r="Y31" t="str">
        <f t="shared" si="4"/>
        <v>112027</v>
      </c>
      <c r="AC31" s="31"/>
    </row>
    <row r="32" spans="1:29" x14ac:dyDescent="0.25">
      <c r="A32" s="113" t="s">
        <v>354</v>
      </c>
      <c r="B32" s="113" t="s">
        <v>355</v>
      </c>
      <c r="C32" s="113" t="s">
        <v>356</v>
      </c>
      <c r="D32" s="113">
        <v>58</v>
      </c>
      <c r="E32" s="114" t="s">
        <v>357</v>
      </c>
      <c r="F32" s="114" t="s">
        <v>353</v>
      </c>
      <c r="G32" s="10"/>
      <c r="T32" s="31">
        <f t="shared" si="5"/>
        <v>46399</v>
      </c>
      <c r="U32">
        <f t="shared" si="0"/>
        <v>2</v>
      </c>
      <c r="V32">
        <f t="shared" si="1"/>
        <v>1</v>
      </c>
      <c r="W32">
        <f t="shared" si="2"/>
        <v>2027</v>
      </c>
      <c r="X32" t="str">
        <f t="shared" si="3"/>
        <v>12027</v>
      </c>
      <c r="Y32" t="str">
        <f t="shared" si="4"/>
        <v>212027</v>
      </c>
      <c r="AC32" s="31"/>
    </row>
    <row r="33" spans="1:29" x14ac:dyDescent="0.25">
      <c r="A33" s="90" t="s">
        <v>358</v>
      </c>
      <c r="B33" s="90" t="s">
        <v>359</v>
      </c>
      <c r="C33" s="90" t="s">
        <v>338</v>
      </c>
      <c r="D33" s="90">
        <v>11</v>
      </c>
      <c r="E33" s="114" t="s">
        <v>360</v>
      </c>
      <c r="F33" s="114" t="s">
        <v>284</v>
      </c>
      <c r="G33" s="10"/>
      <c r="T33" s="31">
        <f t="shared" si="5"/>
        <v>46400</v>
      </c>
      <c r="U33">
        <f t="shared" si="0"/>
        <v>3</v>
      </c>
      <c r="V33">
        <f t="shared" si="1"/>
        <v>1</v>
      </c>
      <c r="W33">
        <f t="shared" si="2"/>
        <v>2027</v>
      </c>
      <c r="X33" t="str">
        <f t="shared" si="3"/>
        <v>12027</v>
      </c>
      <c r="Y33" t="str">
        <f t="shared" si="4"/>
        <v>312027</v>
      </c>
      <c r="AC33" s="31"/>
    </row>
    <row r="34" spans="1:29" x14ac:dyDescent="0.25">
      <c r="A34" s="113" t="s">
        <v>361</v>
      </c>
      <c r="B34" s="113" t="s">
        <v>362</v>
      </c>
      <c r="C34" s="113" t="s">
        <v>338</v>
      </c>
      <c r="D34" s="113">
        <v>11</v>
      </c>
      <c r="E34" s="114" t="s">
        <v>360</v>
      </c>
      <c r="F34" s="114" t="s">
        <v>284</v>
      </c>
      <c r="G34" s="10"/>
      <c r="T34" s="31">
        <f t="shared" si="5"/>
        <v>46401</v>
      </c>
      <c r="U34">
        <f t="shared" si="0"/>
        <v>4</v>
      </c>
      <c r="V34">
        <f t="shared" si="1"/>
        <v>1</v>
      </c>
      <c r="W34">
        <f t="shared" si="2"/>
        <v>2027</v>
      </c>
      <c r="X34" t="str">
        <f t="shared" si="3"/>
        <v>12027</v>
      </c>
      <c r="Y34" t="str">
        <f t="shared" si="4"/>
        <v>412027</v>
      </c>
      <c r="AC34" s="31"/>
    </row>
    <row r="35" spans="1:29" x14ac:dyDescent="0.25">
      <c r="A35" s="90" t="s">
        <v>363</v>
      </c>
      <c r="B35" s="90" t="s">
        <v>364</v>
      </c>
      <c r="C35" s="90" t="s">
        <v>338</v>
      </c>
      <c r="D35" s="90">
        <v>11</v>
      </c>
      <c r="E35" s="114" t="s">
        <v>360</v>
      </c>
      <c r="F35" s="114" t="s">
        <v>284</v>
      </c>
      <c r="G35" s="10"/>
      <c r="T35" s="31">
        <f t="shared" si="5"/>
        <v>46402</v>
      </c>
      <c r="U35">
        <f t="shared" si="0"/>
        <v>5</v>
      </c>
      <c r="V35">
        <f t="shared" si="1"/>
        <v>1</v>
      </c>
      <c r="W35">
        <f t="shared" si="2"/>
        <v>2027</v>
      </c>
      <c r="X35" t="str">
        <f t="shared" si="3"/>
        <v>12027</v>
      </c>
      <c r="Y35" t="str">
        <f t="shared" si="4"/>
        <v>512027</v>
      </c>
      <c r="AC35" s="31"/>
    </row>
    <row r="36" spans="1:29" x14ac:dyDescent="0.25">
      <c r="A36" s="113" t="s">
        <v>365</v>
      </c>
      <c r="B36" s="113" t="s">
        <v>366</v>
      </c>
      <c r="C36" s="113" t="s">
        <v>338</v>
      </c>
      <c r="D36" s="113">
        <v>11</v>
      </c>
      <c r="E36" s="114" t="s">
        <v>367</v>
      </c>
      <c r="F36" s="114" t="s">
        <v>368</v>
      </c>
      <c r="G36" s="10"/>
      <c r="T36" s="31">
        <f t="shared" si="5"/>
        <v>46403</v>
      </c>
      <c r="U36">
        <f t="shared" si="0"/>
        <v>6</v>
      </c>
      <c r="V36">
        <f t="shared" si="1"/>
        <v>1</v>
      </c>
      <c r="W36">
        <f t="shared" si="2"/>
        <v>2027</v>
      </c>
      <c r="X36" t="str">
        <f t="shared" si="3"/>
        <v>12027</v>
      </c>
      <c r="Y36" t="str">
        <f t="shared" si="4"/>
        <v>612027</v>
      </c>
      <c r="AC36" s="31"/>
    </row>
    <row r="37" spans="1:29" x14ac:dyDescent="0.25">
      <c r="A37" s="90" t="s">
        <v>369</v>
      </c>
      <c r="B37" s="90" t="s">
        <v>370</v>
      </c>
      <c r="C37" s="90" t="s">
        <v>338</v>
      </c>
      <c r="D37" s="90">
        <v>11</v>
      </c>
      <c r="E37" s="114" t="s">
        <v>367</v>
      </c>
      <c r="F37" s="114" t="s">
        <v>368</v>
      </c>
      <c r="G37" s="10"/>
      <c r="T37" s="31">
        <f t="shared" si="5"/>
        <v>46404</v>
      </c>
      <c r="U37">
        <f t="shared" si="0"/>
        <v>7</v>
      </c>
      <c r="V37">
        <f t="shared" si="1"/>
        <v>1</v>
      </c>
      <c r="W37">
        <f t="shared" si="2"/>
        <v>2027</v>
      </c>
      <c r="X37" t="str">
        <f t="shared" si="3"/>
        <v>12027</v>
      </c>
      <c r="Y37" t="str">
        <f t="shared" si="4"/>
        <v>712027</v>
      </c>
      <c r="AC37" s="31"/>
    </row>
    <row r="38" spans="1:29" x14ac:dyDescent="0.25">
      <c r="A38" s="113" t="s">
        <v>371</v>
      </c>
      <c r="B38" s="113" t="s">
        <v>372</v>
      </c>
      <c r="C38" s="113" t="s">
        <v>338</v>
      </c>
      <c r="D38" s="113">
        <v>11</v>
      </c>
      <c r="E38" s="114" t="s">
        <v>367</v>
      </c>
      <c r="F38" s="114" t="s">
        <v>368</v>
      </c>
      <c r="G38" s="10"/>
      <c r="T38" s="31">
        <f t="shared" si="5"/>
        <v>46405</v>
      </c>
      <c r="U38">
        <f t="shared" si="0"/>
        <v>1</v>
      </c>
      <c r="V38">
        <f t="shared" si="1"/>
        <v>1</v>
      </c>
      <c r="W38">
        <f t="shared" si="2"/>
        <v>2027</v>
      </c>
      <c r="X38" t="str">
        <f t="shared" si="3"/>
        <v>12027</v>
      </c>
      <c r="Y38" t="str">
        <f t="shared" si="4"/>
        <v>112027</v>
      </c>
      <c r="AC38" s="31"/>
    </row>
    <row r="39" spans="1:29" x14ac:dyDescent="0.25">
      <c r="A39" s="90" t="s">
        <v>373</v>
      </c>
      <c r="B39" s="90" t="s">
        <v>374</v>
      </c>
      <c r="C39" s="90" t="s">
        <v>338</v>
      </c>
      <c r="D39" s="90">
        <v>11</v>
      </c>
      <c r="E39" s="114" t="s">
        <v>367</v>
      </c>
      <c r="F39" s="114" t="s">
        <v>368</v>
      </c>
      <c r="G39" s="10"/>
      <c r="T39" s="31">
        <f t="shared" si="5"/>
        <v>46406</v>
      </c>
      <c r="U39">
        <f t="shared" si="0"/>
        <v>2</v>
      </c>
      <c r="V39">
        <f t="shared" si="1"/>
        <v>1</v>
      </c>
      <c r="W39">
        <f t="shared" si="2"/>
        <v>2027</v>
      </c>
      <c r="X39" t="str">
        <f t="shared" si="3"/>
        <v>12027</v>
      </c>
      <c r="Y39" t="str">
        <f t="shared" si="4"/>
        <v>212027</v>
      </c>
      <c r="AC39" s="31"/>
    </row>
    <row r="40" spans="1:29" x14ac:dyDescent="0.25">
      <c r="A40" s="113" t="s">
        <v>375</v>
      </c>
      <c r="B40" s="113" t="s">
        <v>376</v>
      </c>
      <c r="C40" s="113" t="s">
        <v>338</v>
      </c>
      <c r="D40" s="113">
        <v>11</v>
      </c>
      <c r="E40" s="114" t="s">
        <v>367</v>
      </c>
      <c r="F40" s="114" t="s">
        <v>368</v>
      </c>
      <c r="G40" s="10"/>
      <c r="T40" s="31">
        <f t="shared" si="5"/>
        <v>46407</v>
      </c>
      <c r="U40">
        <f t="shared" si="0"/>
        <v>3</v>
      </c>
      <c r="V40">
        <f t="shared" si="1"/>
        <v>1</v>
      </c>
      <c r="W40">
        <f t="shared" si="2"/>
        <v>2027</v>
      </c>
      <c r="X40" t="str">
        <f t="shared" si="3"/>
        <v>12027</v>
      </c>
      <c r="Y40" t="str">
        <f t="shared" si="4"/>
        <v>312027</v>
      </c>
      <c r="AC40" s="31"/>
    </row>
    <row r="41" spans="1:29" x14ac:dyDescent="0.25">
      <c r="A41" s="90" t="s">
        <v>377</v>
      </c>
      <c r="B41" s="90" t="s">
        <v>378</v>
      </c>
      <c r="C41" s="90" t="s">
        <v>338</v>
      </c>
      <c r="D41" s="90">
        <v>11</v>
      </c>
      <c r="E41" s="114" t="s">
        <v>367</v>
      </c>
      <c r="F41" s="114" t="s">
        <v>368</v>
      </c>
      <c r="G41" s="10"/>
      <c r="T41" s="31">
        <f t="shared" si="5"/>
        <v>46408</v>
      </c>
      <c r="U41">
        <f t="shared" si="0"/>
        <v>4</v>
      </c>
      <c r="V41">
        <f t="shared" si="1"/>
        <v>1</v>
      </c>
      <c r="W41">
        <f t="shared" si="2"/>
        <v>2027</v>
      </c>
      <c r="X41" t="str">
        <f t="shared" si="3"/>
        <v>12027</v>
      </c>
      <c r="Y41" t="str">
        <f t="shared" si="4"/>
        <v>412027</v>
      </c>
      <c r="AC41" s="31"/>
    </row>
    <row r="42" spans="1:29" x14ac:dyDescent="0.25">
      <c r="A42" s="113" t="s">
        <v>379</v>
      </c>
      <c r="B42" s="113" t="s">
        <v>380</v>
      </c>
      <c r="C42" s="113" t="s">
        <v>338</v>
      </c>
      <c r="D42" s="113">
        <v>11</v>
      </c>
      <c r="E42" s="114" t="s">
        <v>367</v>
      </c>
      <c r="F42" s="114" t="s">
        <v>368</v>
      </c>
      <c r="G42" s="10"/>
      <c r="T42" s="31">
        <f t="shared" si="5"/>
        <v>46409</v>
      </c>
      <c r="U42">
        <f t="shared" si="0"/>
        <v>5</v>
      </c>
      <c r="V42">
        <f t="shared" si="1"/>
        <v>1</v>
      </c>
      <c r="W42">
        <f t="shared" si="2"/>
        <v>2027</v>
      </c>
      <c r="X42" t="str">
        <f t="shared" si="3"/>
        <v>12027</v>
      </c>
      <c r="Y42" t="str">
        <f t="shared" si="4"/>
        <v>512027</v>
      </c>
      <c r="AC42" s="31"/>
    </row>
    <row r="43" spans="1:29" x14ac:dyDescent="0.25">
      <c r="A43" s="90" t="s">
        <v>381</v>
      </c>
      <c r="B43" s="90" t="s">
        <v>382</v>
      </c>
      <c r="C43" s="90" t="s">
        <v>338</v>
      </c>
      <c r="D43" s="90">
        <v>11</v>
      </c>
      <c r="E43" s="114" t="s">
        <v>367</v>
      </c>
      <c r="F43" s="114" t="s">
        <v>368</v>
      </c>
      <c r="G43" s="10"/>
      <c r="T43" s="31">
        <f t="shared" si="5"/>
        <v>46410</v>
      </c>
      <c r="U43">
        <f t="shared" si="0"/>
        <v>6</v>
      </c>
      <c r="V43">
        <f t="shared" si="1"/>
        <v>1</v>
      </c>
      <c r="W43">
        <f t="shared" si="2"/>
        <v>2027</v>
      </c>
      <c r="X43" t="str">
        <f t="shared" si="3"/>
        <v>12027</v>
      </c>
      <c r="Y43" t="str">
        <f t="shared" si="4"/>
        <v>612027</v>
      </c>
      <c r="AC43" s="31"/>
    </row>
    <row r="44" spans="1:29" x14ac:dyDescent="0.25">
      <c r="A44" s="113" t="s">
        <v>383</v>
      </c>
      <c r="B44" s="113" t="s">
        <v>384</v>
      </c>
      <c r="C44" s="113" t="s">
        <v>338</v>
      </c>
      <c r="D44" s="113">
        <v>11</v>
      </c>
      <c r="E44" s="114" t="s">
        <v>367</v>
      </c>
      <c r="F44" s="114" t="s">
        <v>368</v>
      </c>
      <c r="G44" s="10"/>
      <c r="T44" s="31">
        <f t="shared" si="5"/>
        <v>46411</v>
      </c>
      <c r="U44">
        <f t="shared" si="0"/>
        <v>7</v>
      </c>
      <c r="V44">
        <f t="shared" si="1"/>
        <v>1</v>
      </c>
      <c r="W44">
        <f t="shared" si="2"/>
        <v>2027</v>
      </c>
      <c r="X44" t="str">
        <f t="shared" si="3"/>
        <v>12027</v>
      </c>
      <c r="Y44" t="str">
        <f t="shared" si="4"/>
        <v>712027</v>
      </c>
      <c r="AC44" s="31"/>
    </row>
    <row r="45" spans="1:29" x14ac:dyDescent="0.25">
      <c r="A45" s="90" t="s">
        <v>385</v>
      </c>
      <c r="B45" s="90" t="s">
        <v>386</v>
      </c>
      <c r="C45" s="90" t="s">
        <v>338</v>
      </c>
      <c r="D45" s="90">
        <v>11</v>
      </c>
      <c r="E45" s="114" t="s">
        <v>367</v>
      </c>
      <c r="F45" s="114" t="s">
        <v>368</v>
      </c>
      <c r="G45" s="10"/>
      <c r="T45" s="31">
        <f t="shared" si="5"/>
        <v>46412</v>
      </c>
      <c r="U45">
        <f t="shared" si="0"/>
        <v>1</v>
      </c>
      <c r="V45">
        <f t="shared" si="1"/>
        <v>1</v>
      </c>
      <c r="W45">
        <f t="shared" si="2"/>
        <v>2027</v>
      </c>
      <c r="X45" t="str">
        <f t="shared" si="3"/>
        <v>12027</v>
      </c>
      <c r="Y45" t="str">
        <f t="shared" si="4"/>
        <v>112027</v>
      </c>
      <c r="AC45" s="31"/>
    </row>
    <row r="46" spans="1:29" x14ac:dyDescent="0.25">
      <c r="A46" s="113" t="s">
        <v>387</v>
      </c>
      <c r="B46" s="113" t="s">
        <v>388</v>
      </c>
      <c r="C46" s="113" t="s">
        <v>338</v>
      </c>
      <c r="D46" s="113">
        <v>11</v>
      </c>
      <c r="E46" s="114" t="s">
        <v>360</v>
      </c>
      <c r="F46" s="114" t="s">
        <v>284</v>
      </c>
      <c r="G46" s="10"/>
      <c r="T46" s="31">
        <f t="shared" si="5"/>
        <v>46413</v>
      </c>
      <c r="U46">
        <f t="shared" si="0"/>
        <v>2</v>
      </c>
      <c r="V46">
        <f t="shared" si="1"/>
        <v>1</v>
      </c>
      <c r="W46">
        <f t="shared" si="2"/>
        <v>2027</v>
      </c>
      <c r="X46" t="str">
        <f t="shared" si="3"/>
        <v>12027</v>
      </c>
      <c r="Y46" t="str">
        <f t="shared" si="4"/>
        <v>212027</v>
      </c>
      <c r="AC46" s="31"/>
    </row>
    <row r="47" spans="1:29" x14ac:dyDescent="0.25">
      <c r="A47" s="90" t="s">
        <v>389</v>
      </c>
      <c r="B47" s="90" t="s">
        <v>390</v>
      </c>
      <c r="C47" s="90" t="s">
        <v>276</v>
      </c>
      <c r="D47" s="90">
        <v>11</v>
      </c>
      <c r="E47" s="114" t="s">
        <v>289</v>
      </c>
      <c r="F47" s="114" t="s">
        <v>273</v>
      </c>
      <c r="G47" s="10"/>
      <c r="T47" s="31">
        <f t="shared" si="5"/>
        <v>46414</v>
      </c>
      <c r="U47">
        <f t="shared" si="0"/>
        <v>3</v>
      </c>
      <c r="V47">
        <f t="shared" si="1"/>
        <v>1</v>
      </c>
      <c r="W47">
        <f t="shared" si="2"/>
        <v>2027</v>
      </c>
      <c r="X47" t="str">
        <f t="shared" si="3"/>
        <v>12027</v>
      </c>
      <c r="Y47" t="str">
        <f t="shared" si="4"/>
        <v>312027</v>
      </c>
      <c r="AC47" s="31"/>
    </row>
    <row r="48" spans="1:29" x14ac:dyDescent="0.25">
      <c r="A48" s="113" t="s">
        <v>391</v>
      </c>
      <c r="B48" s="113" t="s">
        <v>392</v>
      </c>
      <c r="C48" s="113" t="s">
        <v>271</v>
      </c>
      <c r="D48" s="113">
        <v>11</v>
      </c>
      <c r="E48" s="114" t="s">
        <v>272</v>
      </c>
      <c r="F48" s="114" t="s">
        <v>273</v>
      </c>
      <c r="G48" s="10"/>
      <c r="T48" s="31">
        <f t="shared" si="5"/>
        <v>46415</v>
      </c>
      <c r="U48">
        <f t="shared" si="0"/>
        <v>4</v>
      </c>
      <c r="V48">
        <f t="shared" si="1"/>
        <v>1</v>
      </c>
      <c r="W48">
        <f t="shared" si="2"/>
        <v>2027</v>
      </c>
      <c r="X48" t="str">
        <f t="shared" si="3"/>
        <v>12027</v>
      </c>
      <c r="Y48" t="str">
        <f t="shared" si="4"/>
        <v>412027</v>
      </c>
      <c r="AC48" s="31"/>
    </row>
    <row r="49" spans="1:29" x14ac:dyDescent="0.25">
      <c r="A49" s="90" t="s">
        <v>393</v>
      </c>
      <c r="B49" s="90" t="s">
        <v>394</v>
      </c>
      <c r="C49" s="90" t="s">
        <v>271</v>
      </c>
      <c r="D49" s="90">
        <v>11</v>
      </c>
      <c r="E49" s="114" t="s">
        <v>272</v>
      </c>
      <c r="F49" s="114" t="s">
        <v>273</v>
      </c>
      <c r="G49" s="10"/>
      <c r="T49" s="31">
        <f t="shared" si="5"/>
        <v>46416</v>
      </c>
      <c r="U49">
        <f t="shared" si="0"/>
        <v>5</v>
      </c>
      <c r="V49">
        <f t="shared" si="1"/>
        <v>1</v>
      </c>
      <c r="W49">
        <f t="shared" si="2"/>
        <v>2027</v>
      </c>
      <c r="X49" t="str">
        <f t="shared" si="3"/>
        <v>12027</v>
      </c>
      <c r="Y49" t="str">
        <f t="shared" si="4"/>
        <v>512027</v>
      </c>
      <c r="AC49" s="31"/>
    </row>
    <row r="50" spans="1:29" x14ac:dyDescent="0.25">
      <c r="A50" s="113" t="s">
        <v>395</v>
      </c>
      <c r="B50" s="113" t="s">
        <v>396</v>
      </c>
      <c r="C50" s="113" t="s">
        <v>276</v>
      </c>
      <c r="D50" s="113">
        <v>11</v>
      </c>
      <c r="E50" s="114" t="s">
        <v>347</v>
      </c>
      <c r="F50" s="114" t="s">
        <v>278</v>
      </c>
      <c r="G50" s="10"/>
      <c r="T50" s="31">
        <f t="shared" si="5"/>
        <v>46417</v>
      </c>
      <c r="U50">
        <f t="shared" si="0"/>
        <v>6</v>
      </c>
      <c r="V50">
        <f t="shared" si="1"/>
        <v>1</v>
      </c>
      <c r="W50">
        <f t="shared" si="2"/>
        <v>2027</v>
      </c>
      <c r="X50" t="str">
        <f t="shared" si="3"/>
        <v>12027</v>
      </c>
      <c r="Y50" t="str">
        <f t="shared" si="4"/>
        <v>612027</v>
      </c>
      <c r="AC50" s="31"/>
    </row>
    <row r="51" spans="1:29" x14ac:dyDescent="0.25">
      <c r="A51" s="90" t="s">
        <v>397</v>
      </c>
      <c r="B51" s="90" t="s">
        <v>398</v>
      </c>
      <c r="C51" s="90" t="s">
        <v>271</v>
      </c>
      <c r="D51" s="90">
        <v>11</v>
      </c>
      <c r="E51" s="114" t="s">
        <v>283</v>
      </c>
      <c r="F51" s="114" t="s">
        <v>284</v>
      </c>
      <c r="G51" s="10"/>
      <c r="T51" s="31">
        <f t="shared" si="5"/>
        <v>46418</v>
      </c>
      <c r="U51">
        <f t="shared" si="0"/>
        <v>7</v>
      </c>
      <c r="V51">
        <f t="shared" si="1"/>
        <v>1</v>
      </c>
      <c r="W51">
        <f t="shared" si="2"/>
        <v>2027</v>
      </c>
      <c r="X51" t="str">
        <f t="shared" si="3"/>
        <v>12027</v>
      </c>
      <c r="Y51" t="str">
        <f t="shared" si="4"/>
        <v>712027</v>
      </c>
      <c r="AC51" s="31"/>
    </row>
    <row r="52" spans="1:29" x14ac:dyDescent="0.25">
      <c r="A52" s="113" t="s">
        <v>397</v>
      </c>
      <c r="B52" s="115" t="s">
        <v>399</v>
      </c>
      <c r="C52" s="113" t="s">
        <v>271</v>
      </c>
      <c r="D52" s="113">
        <v>11</v>
      </c>
      <c r="E52" s="114" t="s">
        <v>283</v>
      </c>
      <c r="F52" s="114" t="s">
        <v>284</v>
      </c>
      <c r="G52" s="10"/>
      <c r="T52" s="31">
        <f t="shared" si="5"/>
        <v>46419</v>
      </c>
      <c r="U52">
        <f t="shared" si="0"/>
        <v>1</v>
      </c>
      <c r="V52">
        <f t="shared" si="1"/>
        <v>2</v>
      </c>
      <c r="W52">
        <f t="shared" si="2"/>
        <v>2027</v>
      </c>
      <c r="X52" t="str">
        <f t="shared" si="3"/>
        <v>22027</v>
      </c>
      <c r="Y52" t="str">
        <f t="shared" si="4"/>
        <v>122027</v>
      </c>
      <c r="AC52" s="31"/>
    </row>
    <row r="53" spans="1:29" x14ac:dyDescent="0.25">
      <c r="A53" s="90" t="s">
        <v>400</v>
      </c>
      <c r="B53" s="90" t="s">
        <v>401</v>
      </c>
      <c r="C53" s="90" t="s">
        <v>338</v>
      </c>
      <c r="D53" s="90">
        <v>11</v>
      </c>
      <c r="E53" s="114" t="s">
        <v>300</v>
      </c>
      <c r="F53" s="114" t="s">
        <v>301</v>
      </c>
      <c r="G53" s="10"/>
      <c r="T53" s="31">
        <f t="shared" si="5"/>
        <v>46420</v>
      </c>
      <c r="U53">
        <f t="shared" si="0"/>
        <v>2</v>
      </c>
      <c r="V53">
        <f t="shared" si="1"/>
        <v>2</v>
      </c>
      <c r="W53">
        <f t="shared" si="2"/>
        <v>2027</v>
      </c>
      <c r="X53" t="str">
        <f t="shared" si="3"/>
        <v>22027</v>
      </c>
      <c r="Y53" t="str">
        <f t="shared" si="4"/>
        <v>222027</v>
      </c>
      <c r="AC53" s="31"/>
    </row>
    <row r="54" spans="1:29" x14ac:dyDescent="0.25">
      <c r="A54" s="113" t="s">
        <v>402</v>
      </c>
      <c r="B54" s="113" t="s">
        <v>403</v>
      </c>
      <c r="C54" s="113" t="s">
        <v>338</v>
      </c>
      <c r="D54" s="113">
        <v>11</v>
      </c>
      <c r="E54" s="114" t="s">
        <v>300</v>
      </c>
      <c r="F54" s="114" t="s">
        <v>301</v>
      </c>
      <c r="G54" s="10"/>
      <c r="T54" s="31">
        <f t="shared" si="5"/>
        <v>46421</v>
      </c>
      <c r="U54">
        <f t="shared" si="0"/>
        <v>3</v>
      </c>
      <c r="V54">
        <f t="shared" si="1"/>
        <v>2</v>
      </c>
      <c r="W54">
        <f t="shared" si="2"/>
        <v>2027</v>
      </c>
      <c r="X54" t="str">
        <f t="shared" si="3"/>
        <v>22027</v>
      </c>
      <c r="Y54" t="str">
        <f t="shared" si="4"/>
        <v>322027</v>
      </c>
      <c r="AC54" s="31"/>
    </row>
    <row r="55" spans="1:29" x14ac:dyDescent="0.25">
      <c r="A55" s="90" t="s">
        <v>404</v>
      </c>
      <c r="B55" s="90" t="s">
        <v>37</v>
      </c>
      <c r="C55" s="90" t="s">
        <v>271</v>
      </c>
      <c r="D55" s="90">
        <v>33</v>
      </c>
      <c r="E55" s="114" t="s">
        <v>405</v>
      </c>
      <c r="F55" s="114" t="s">
        <v>353</v>
      </c>
      <c r="G55" s="10"/>
      <c r="T55" s="31">
        <f t="shared" si="5"/>
        <v>46422</v>
      </c>
      <c r="U55">
        <f t="shared" si="0"/>
        <v>4</v>
      </c>
      <c r="V55">
        <f t="shared" si="1"/>
        <v>2</v>
      </c>
      <c r="W55">
        <f t="shared" si="2"/>
        <v>2027</v>
      </c>
      <c r="X55" t="str">
        <f t="shared" si="3"/>
        <v>22027</v>
      </c>
      <c r="Y55" t="str">
        <f t="shared" si="4"/>
        <v>422027</v>
      </c>
      <c r="AC55" s="31"/>
    </row>
    <row r="56" spans="1:29" x14ac:dyDescent="0.25">
      <c r="A56" s="113" t="s">
        <v>406</v>
      </c>
      <c r="B56" s="113" t="s">
        <v>407</v>
      </c>
      <c r="C56" s="113" t="s">
        <v>271</v>
      </c>
      <c r="D56" s="113">
        <v>11</v>
      </c>
      <c r="E56" s="114" t="s">
        <v>310</v>
      </c>
      <c r="F56" s="114" t="s">
        <v>273</v>
      </c>
      <c r="G56" s="10"/>
      <c r="T56" s="31">
        <f t="shared" si="5"/>
        <v>46423</v>
      </c>
      <c r="U56">
        <f t="shared" si="0"/>
        <v>5</v>
      </c>
      <c r="V56">
        <f t="shared" si="1"/>
        <v>2</v>
      </c>
      <c r="W56">
        <f t="shared" si="2"/>
        <v>2027</v>
      </c>
      <c r="X56" t="str">
        <f t="shared" si="3"/>
        <v>22027</v>
      </c>
      <c r="Y56" t="str">
        <f t="shared" si="4"/>
        <v>522027</v>
      </c>
      <c r="AC56" s="31"/>
    </row>
    <row r="57" spans="1:29" x14ac:dyDescent="0.25">
      <c r="A57" s="90" t="s">
        <v>408</v>
      </c>
      <c r="B57" s="90" t="s">
        <v>409</v>
      </c>
      <c r="C57" s="90" t="s">
        <v>338</v>
      </c>
      <c r="D57" s="90">
        <v>11</v>
      </c>
      <c r="E57" s="114" t="s">
        <v>410</v>
      </c>
      <c r="F57" s="114" t="s">
        <v>278</v>
      </c>
      <c r="G57" s="10"/>
      <c r="T57" s="31">
        <f t="shared" si="5"/>
        <v>46424</v>
      </c>
      <c r="U57">
        <f t="shared" si="0"/>
        <v>6</v>
      </c>
      <c r="V57">
        <f t="shared" si="1"/>
        <v>2</v>
      </c>
      <c r="W57">
        <f t="shared" si="2"/>
        <v>2027</v>
      </c>
      <c r="X57" t="str">
        <f t="shared" si="3"/>
        <v>22027</v>
      </c>
      <c r="Y57" t="str">
        <f t="shared" si="4"/>
        <v>622027</v>
      </c>
      <c r="AC57" s="31"/>
    </row>
    <row r="58" spans="1:29" x14ac:dyDescent="0.25">
      <c r="A58" s="113" t="s">
        <v>411</v>
      </c>
      <c r="B58" s="113" t="s">
        <v>412</v>
      </c>
      <c r="C58" s="113" t="s">
        <v>276</v>
      </c>
      <c r="D58" s="113">
        <v>33</v>
      </c>
      <c r="E58" s="114" t="s">
        <v>405</v>
      </c>
      <c r="F58" s="114" t="s">
        <v>353</v>
      </c>
      <c r="G58" s="10"/>
      <c r="T58" s="31">
        <f t="shared" si="5"/>
        <v>46425</v>
      </c>
      <c r="U58">
        <f t="shared" si="0"/>
        <v>7</v>
      </c>
      <c r="V58">
        <f t="shared" si="1"/>
        <v>2</v>
      </c>
      <c r="W58">
        <f t="shared" si="2"/>
        <v>2027</v>
      </c>
      <c r="X58" t="str">
        <f t="shared" si="3"/>
        <v>22027</v>
      </c>
      <c r="Y58" t="str">
        <f t="shared" si="4"/>
        <v>722027</v>
      </c>
      <c r="AC58" s="31"/>
    </row>
    <row r="59" spans="1:29" x14ac:dyDescent="0.25">
      <c r="A59" s="90" t="s">
        <v>413</v>
      </c>
      <c r="B59" s="90" t="s">
        <v>414</v>
      </c>
      <c r="C59" s="90" t="s">
        <v>271</v>
      </c>
      <c r="D59" s="90">
        <v>11</v>
      </c>
      <c r="E59" s="114" t="s">
        <v>410</v>
      </c>
      <c r="F59" s="114" t="s">
        <v>278</v>
      </c>
      <c r="G59" s="10"/>
      <c r="T59" s="31">
        <f t="shared" si="5"/>
        <v>46426</v>
      </c>
      <c r="U59">
        <f t="shared" si="0"/>
        <v>1</v>
      </c>
      <c r="V59">
        <f t="shared" si="1"/>
        <v>2</v>
      </c>
      <c r="W59">
        <f t="shared" si="2"/>
        <v>2027</v>
      </c>
      <c r="X59" t="str">
        <f t="shared" si="3"/>
        <v>22027</v>
      </c>
      <c r="Y59" t="str">
        <f t="shared" si="4"/>
        <v>122027</v>
      </c>
      <c r="AC59" s="31"/>
    </row>
    <row r="60" spans="1:29" x14ac:dyDescent="0.25">
      <c r="A60" s="113" t="s">
        <v>415</v>
      </c>
      <c r="B60" s="113" t="s">
        <v>416</v>
      </c>
      <c r="C60" s="113" t="s">
        <v>271</v>
      </c>
      <c r="D60" s="113">
        <v>11</v>
      </c>
      <c r="E60" s="114" t="s">
        <v>405</v>
      </c>
      <c r="F60" s="114" t="s">
        <v>353</v>
      </c>
      <c r="G60" s="10"/>
      <c r="T60" s="31">
        <f t="shared" si="5"/>
        <v>46427</v>
      </c>
      <c r="U60">
        <f t="shared" si="0"/>
        <v>2</v>
      </c>
      <c r="V60">
        <f t="shared" si="1"/>
        <v>2</v>
      </c>
      <c r="W60">
        <f t="shared" si="2"/>
        <v>2027</v>
      </c>
      <c r="X60" t="str">
        <f t="shared" si="3"/>
        <v>22027</v>
      </c>
      <c r="Y60" t="str">
        <f t="shared" si="4"/>
        <v>222027</v>
      </c>
      <c r="AC60" s="31"/>
    </row>
    <row r="61" spans="1:29" x14ac:dyDescent="0.25">
      <c r="A61" s="90" t="s">
        <v>417</v>
      </c>
      <c r="B61" s="90" t="s">
        <v>418</v>
      </c>
      <c r="C61" s="90" t="s">
        <v>338</v>
      </c>
      <c r="D61" s="90">
        <v>11</v>
      </c>
      <c r="E61" s="114" t="s">
        <v>410</v>
      </c>
      <c r="F61" s="114" t="s">
        <v>278</v>
      </c>
      <c r="G61" s="10"/>
      <c r="T61" s="31">
        <f t="shared" si="5"/>
        <v>46428</v>
      </c>
      <c r="U61">
        <f t="shared" si="0"/>
        <v>3</v>
      </c>
      <c r="V61">
        <f t="shared" si="1"/>
        <v>2</v>
      </c>
      <c r="W61">
        <f t="shared" si="2"/>
        <v>2027</v>
      </c>
      <c r="X61" t="str">
        <f t="shared" si="3"/>
        <v>22027</v>
      </c>
      <c r="Y61" t="str">
        <f t="shared" si="4"/>
        <v>322027</v>
      </c>
      <c r="AC61" s="31"/>
    </row>
    <row r="62" spans="1:29" x14ac:dyDescent="0.25">
      <c r="A62" s="113" t="s">
        <v>419</v>
      </c>
      <c r="B62" s="113" t="s">
        <v>420</v>
      </c>
      <c r="C62" s="113" t="s">
        <v>338</v>
      </c>
      <c r="D62" s="113">
        <v>11</v>
      </c>
      <c r="E62" s="114" t="s">
        <v>410</v>
      </c>
      <c r="F62" s="114" t="s">
        <v>278</v>
      </c>
      <c r="G62" s="10"/>
      <c r="T62" s="31">
        <f t="shared" si="5"/>
        <v>46429</v>
      </c>
      <c r="U62">
        <f t="shared" si="0"/>
        <v>4</v>
      </c>
      <c r="V62">
        <f t="shared" si="1"/>
        <v>2</v>
      </c>
      <c r="W62">
        <f t="shared" si="2"/>
        <v>2027</v>
      </c>
      <c r="X62" t="str">
        <f t="shared" si="3"/>
        <v>22027</v>
      </c>
      <c r="Y62" t="str">
        <f t="shared" si="4"/>
        <v>422027</v>
      </c>
      <c r="AC62" s="31"/>
    </row>
    <row r="63" spans="1:29" x14ac:dyDescent="0.25">
      <c r="A63" s="90" t="s">
        <v>421</v>
      </c>
      <c r="B63" s="90" t="s">
        <v>422</v>
      </c>
      <c r="C63" s="90" t="s">
        <v>271</v>
      </c>
      <c r="D63" s="90">
        <v>11</v>
      </c>
      <c r="E63" s="114" t="s">
        <v>410</v>
      </c>
      <c r="F63" s="114" t="s">
        <v>278</v>
      </c>
      <c r="G63" s="10"/>
      <c r="T63" s="31">
        <f t="shared" si="5"/>
        <v>46430</v>
      </c>
      <c r="U63">
        <f t="shared" si="0"/>
        <v>5</v>
      </c>
      <c r="V63">
        <f t="shared" si="1"/>
        <v>2</v>
      </c>
      <c r="W63">
        <f t="shared" si="2"/>
        <v>2027</v>
      </c>
      <c r="X63" t="str">
        <f t="shared" si="3"/>
        <v>22027</v>
      </c>
      <c r="Y63" t="str">
        <f t="shared" si="4"/>
        <v>522027</v>
      </c>
      <c r="AC63" s="31"/>
    </row>
    <row r="64" spans="1:29" x14ac:dyDescent="0.25">
      <c r="A64" s="113" t="s">
        <v>423</v>
      </c>
      <c r="B64" s="113" t="s">
        <v>424</v>
      </c>
      <c r="C64" s="113" t="s">
        <v>271</v>
      </c>
      <c r="D64" s="113">
        <v>11</v>
      </c>
      <c r="E64" s="114" t="s">
        <v>272</v>
      </c>
      <c r="F64" s="114" t="s">
        <v>273</v>
      </c>
      <c r="G64" s="10"/>
      <c r="T64" s="31">
        <f t="shared" si="5"/>
        <v>46431</v>
      </c>
      <c r="U64">
        <f t="shared" si="0"/>
        <v>6</v>
      </c>
      <c r="V64">
        <f t="shared" si="1"/>
        <v>2</v>
      </c>
      <c r="W64">
        <f t="shared" si="2"/>
        <v>2027</v>
      </c>
      <c r="X64" t="str">
        <f t="shared" si="3"/>
        <v>22027</v>
      </c>
      <c r="Y64" t="str">
        <f t="shared" si="4"/>
        <v>622027</v>
      </c>
      <c r="AC64" s="31"/>
    </row>
    <row r="65" spans="1:29" x14ac:dyDescent="0.25">
      <c r="A65" s="90" t="s">
        <v>425</v>
      </c>
      <c r="B65" s="90" t="s">
        <v>426</v>
      </c>
      <c r="C65" s="90" t="s">
        <v>271</v>
      </c>
      <c r="D65" s="90">
        <v>11</v>
      </c>
      <c r="E65" s="114" t="s">
        <v>296</v>
      </c>
      <c r="F65" s="114" t="s">
        <v>297</v>
      </c>
      <c r="G65" s="10"/>
      <c r="T65" s="31">
        <f t="shared" si="5"/>
        <v>46432</v>
      </c>
      <c r="U65">
        <f t="shared" si="0"/>
        <v>7</v>
      </c>
      <c r="V65">
        <f t="shared" si="1"/>
        <v>2</v>
      </c>
      <c r="W65">
        <f t="shared" si="2"/>
        <v>2027</v>
      </c>
      <c r="X65" t="str">
        <f t="shared" si="3"/>
        <v>22027</v>
      </c>
      <c r="Y65" t="str">
        <f t="shared" si="4"/>
        <v>722027</v>
      </c>
      <c r="AC65" s="31"/>
    </row>
    <row r="66" spans="1:29" x14ac:dyDescent="0.25">
      <c r="A66" s="113" t="s">
        <v>427</v>
      </c>
      <c r="B66" s="113" t="s">
        <v>428</v>
      </c>
      <c r="C66" s="113" t="s">
        <v>338</v>
      </c>
      <c r="D66" s="113">
        <v>11</v>
      </c>
      <c r="E66" s="114" t="s">
        <v>300</v>
      </c>
      <c r="F66" s="114" t="s">
        <v>301</v>
      </c>
      <c r="G66" s="10"/>
      <c r="T66" s="31">
        <f t="shared" si="5"/>
        <v>46433</v>
      </c>
      <c r="U66">
        <f t="shared" si="0"/>
        <v>1</v>
      </c>
      <c r="V66">
        <f t="shared" si="1"/>
        <v>2</v>
      </c>
      <c r="W66">
        <f t="shared" si="2"/>
        <v>2027</v>
      </c>
      <c r="X66" t="str">
        <f t="shared" si="3"/>
        <v>22027</v>
      </c>
      <c r="Y66" t="str">
        <f t="shared" si="4"/>
        <v>122027</v>
      </c>
      <c r="AC66" s="31"/>
    </row>
    <row r="67" spans="1:29" x14ac:dyDescent="0.25">
      <c r="A67" s="90" t="s">
        <v>429</v>
      </c>
      <c r="B67" s="90" t="s">
        <v>430</v>
      </c>
      <c r="C67" s="90" t="s">
        <v>276</v>
      </c>
      <c r="D67" s="90">
        <v>82</v>
      </c>
      <c r="E67" s="114" t="s">
        <v>352</v>
      </c>
      <c r="F67" s="114" t="s">
        <v>353</v>
      </c>
      <c r="G67" s="10"/>
      <c r="T67" s="31">
        <f t="shared" si="5"/>
        <v>46434</v>
      </c>
      <c r="U67">
        <f t="shared" ref="U67:U130" si="6">WEEKDAY(T67,2)</f>
        <v>2</v>
      </c>
      <c r="V67">
        <f t="shared" ref="V67:V130" si="7">MONTH(T67)</f>
        <v>2</v>
      </c>
      <c r="W67">
        <f t="shared" ref="W67:W130" si="8">YEAR(T67)</f>
        <v>2027</v>
      </c>
      <c r="X67" t="str">
        <f t="shared" ref="X67:X130" si="9">V67&amp;W67</f>
        <v>22027</v>
      </c>
      <c r="Y67" t="str">
        <f t="shared" ref="Y67:Y130" si="10">U67&amp;V67&amp;W67</f>
        <v>222027</v>
      </c>
      <c r="AC67" s="31"/>
    </row>
    <row r="68" spans="1:29" x14ac:dyDescent="0.25">
      <c r="A68" s="113" t="s">
        <v>431</v>
      </c>
      <c r="B68" s="113" t="s">
        <v>432</v>
      </c>
      <c r="C68" s="113" t="s">
        <v>276</v>
      </c>
      <c r="D68" s="113">
        <v>33</v>
      </c>
      <c r="E68" s="114" t="s">
        <v>433</v>
      </c>
      <c r="F68" s="114" t="s">
        <v>353</v>
      </c>
      <c r="G68" s="10"/>
      <c r="T68" s="31">
        <f t="shared" ref="T68:T131" si="11">T67+1</f>
        <v>46435</v>
      </c>
      <c r="U68">
        <f t="shared" si="6"/>
        <v>3</v>
      </c>
      <c r="V68">
        <f t="shared" si="7"/>
        <v>2</v>
      </c>
      <c r="W68">
        <f t="shared" si="8"/>
        <v>2027</v>
      </c>
      <c r="X68" t="str">
        <f t="shared" si="9"/>
        <v>22027</v>
      </c>
      <c r="Y68" t="str">
        <f t="shared" si="10"/>
        <v>322027</v>
      </c>
      <c r="AC68" s="31"/>
    </row>
    <row r="69" spans="1:29" x14ac:dyDescent="0.25">
      <c r="A69" s="90" t="s">
        <v>434</v>
      </c>
      <c r="B69" s="90" t="s">
        <v>435</v>
      </c>
      <c r="C69" s="90" t="s">
        <v>338</v>
      </c>
      <c r="D69" s="90">
        <v>11</v>
      </c>
      <c r="E69" s="114" t="s">
        <v>436</v>
      </c>
      <c r="F69" s="114" t="s">
        <v>297</v>
      </c>
      <c r="G69" s="10"/>
      <c r="T69" s="31">
        <f t="shared" si="11"/>
        <v>46436</v>
      </c>
      <c r="U69">
        <f t="shared" si="6"/>
        <v>4</v>
      </c>
      <c r="V69">
        <f t="shared" si="7"/>
        <v>2</v>
      </c>
      <c r="W69">
        <f t="shared" si="8"/>
        <v>2027</v>
      </c>
      <c r="X69" t="str">
        <f t="shared" si="9"/>
        <v>22027</v>
      </c>
      <c r="Y69" t="str">
        <f t="shared" si="10"/>
        <v>422027</v>
      </c>
      <c r="AC69" s="31"/>
    </row>
    <row r="70" spans="1:29" x14ac:dyDescent="0.25">
      <c r="A70" s="113" t="s">
        <v>437</v>
      </c>
      <c r="B70" s="113" t="s">
        <v>438</v>
      </c>
      <c r="C70" s="113" t="s">
        <v>338</v>
      </c>
      <c r="D70" s="113">
        <v>11</v>
      </c>
      <c r="E70" s="114" t="s">
        <v>436</v>
      </c>
      <c r="F70" s="114" t="s">
        <v>297</v>
      </c>
      <c r="G70" s="10"/>
      <c r="T70" s="31">
        <f t="shared" si="11"/>
        <v>46437</v>
      </c>
      <c r="U70">
        <f t="shared" si="6"/>
        <v>5</v>
      </c>
      <c r="V70">
        <f t="shared" si="7"/>
        <v>2</v>
      </c>
      <c r="W70">
        <f t="shared" si="8"/>
        <v>2027</v>
      </c>
      <c r="X70" t="str">
        <f t="shared" si="9"/>
        <v>22027</v>
      </c>
      <c r="Y70" t="str">
        <f t="shared" si="10"/>
        <v>522027</v>
      </c>
      <c r="AC70" s="31"/>
    </row>
    <row r="71" spans="1:29" x14ac:dyDescent="0.25">
      <c r="A71" s="90" t="s">
        <v>439</v>
      </c>
      <c r="B71" s="90" t="s">
        <v>440</v>
      </c>
      <c r="C71" s="90" t="s">
        <v>276</v>
      </c>
      <c r="D71" s="90">
        <v>11</v>
      </c>
      <c r="E71" s="114" t="s">
        <v>292</v>
      </c>
      <c r="F71" s="114" t="s">
        <v>293</v>
      </c>
      <c r="G71" s="10"/>
      <c r="T71" s="31">
        <f t="shared" si="11"/>
        <v>46438</v>
      </c>
      <c r="U71">
        <f t="shared" si="6"/>
        <v>6</v>
      </c>
      <c r="V71">
        <f t="shared" si="7"/>
        <v>2</v>
      </c>
      <c r="W71">
        <f t="shared" si="8"/>
        <v>2027</v>
      </c>
      <c r="X71" t="str">
        <f t="shared" si="9"/>
        <v>22027</v>
      </c>
      <c r="Y71" t="str">
        <f t="shared" si="10"/>
        <v>622027</v>
      </c>
      <c r="AC71" s="31"/>
    </row>
    <row r="72" spans="1:29" x14ac:dyDescent="0.25">
      <c r="A72" s="113" t="s">
        <v>441</v>
      </c>
      <c r="B72" s="113" t="s">
        <v>442</v>
      </c>
      <c r="C72" s="113" t="s">
        <v>276</v>
      </c>
      <c r="D72" s="113">
        <v>11</v>
      </c>
      <c r="E72" s="114" t="s">
        <v>292</v>
      </c>
      <c r="F72" s="114" t="s">
        <v>293</v>
      </c>
      <c r="G72" s="10"/>
      <c r="T72" s="31">
        <f t="shared" si="11"/>
        <v>46439</v>
      </c>
      <c r="U72">
        <f t="shared" si="6"/>
        <v>7</v>
      </c>
      <c r="V72">
        <f t="shared" si="7"/>
        <v>2</v>
      </c>
      <c r="W72">
        <f t="shared" si="8"/>
        <v>2027</v>
      </c>
      <c r="X72" t="str">
        <f t="shared" si="9"/>
        <v>22027</v>
      </c>
      <c r="Y72" t="str">
        <f t="shared" si="10"/>
        <v>722027</v>
      </c>
      <c r="AC72" s="31"/>
    </row>
    <row r="73" spans="1:29" x14ac:dyDescent="0.25">
      <c r="A73" s="90" t="s">
        <v>443</v>
      </c>
      <c r="B73" s="90" t="s">
        <v>444</v>
      </c>
      <c r="C73" s="90" t="s">
        <v>271</v>
      </c>
      <c r="D73" s="90">
        <v>11</v>
      </c>
      <c r="E73" s="114" t="s">
        <v>292</v>
      </c>
      <c r="F73" s="114" t="s">
        <v>293</v>
      </c>
      <c r="G73" s="10"/>
      <c r="T73" s="31">
        <f t="shared" si="11"/>
        <v>46440</v>
      </c>
      <c r="U73">
        <f t="shared" si="6"/>
        <v>1</v>
      </c>
      <c r="V73">
        <f t="shared" si="7"/>
        <v>2</v>
      </c>
      <c r="W73">
        <f t="shared" si="8"/>
        <v>2027</v>
      </c>
      <c r="X73" t="str">
        <f t="shared" si="9"/>
        <v>22027</v>
      </c>
      <c r="Y73" t="str">
        <f t="shared" si="10"/>
        <v>122027</v>
      </c>
      <c r="AC73" s="31"/>
    </row>
    <row r="74" spans="1:29" x14ac:dyDescent="0.25">
      <c r="A74" s="113" t="s">
        <v>445</v>
      </c>
      <c r="B74" s="113" t="s">
        <v>446</v>
      </c>
      <c r="C74" s="113" t="s">
        <v>356</v>
      </c>
      <c r="D74" s="113">
        <v>57</v>
      </c>
      <c r="E74" s="114" t="s">
        <v>357</v>
      </c>
      <c r="F74" s="114" t="s">
        <v>353</v>
      </c>
      <c r="G74" s="10"/>
      <c r="T74" s="31">
        <f t="shared" si="11"/>
        <v>46441</v>
      </c>
      <c r="U74">
        <f t="shared" si="6"/>
        <v>2</v>
      </c>
      <c r="V74">
        <f t="shared" si="7"/>
        <v>2</v>
      </c>
      <c r="W74">
        <f t="shared" si="8"/>
        <v>2027</v>
      </c>
      <c r="X74" t="str">
        <f t="shared" si="9"/>
        <v>22027</v>
      </c>
      <c r="Y74" t="str">
        <f t="shared" si="10"/>
        <v>222027</v>
      </c>
      <c r="AC74" s="31"/>
    </row>
    <row r="75" spans="1:29" x14ac:dyDescent="0.25">
      <c r="A75" s="90" t="s">
        <v>447</v>
      </c>
      <c r="B75" s="90" t="s">
        <v>448</v>
      </c>
      <c r="C75" s="90" t="s">
        <v>276</v>
      </c>
      <c r="D75" s="90">
        <v>11</v>
      </c>
      <c r="E75" s="114" t="s">
        <v>328</v>
      </c>
      <c r="F75" s="114" t="s">
        <v>293</v>
      </c>
      <c r="G75" s="10"/>
      <c r="T75" s="31">
        <f t="shared" si="11"/>
        <v>46442</v>
      </c>
      <c r="U75">
        <f t="shared" si="6"/>
        <v>3</v>
      </c>
      <c r="V75">
        <f t="shared" si="7"/>
        <v>2</v>
      </c>
      <c r="W75">
        <f t="shared" si="8"/>
        <v>2027</v>
      </c>
      <c r="X75" t="str">
        <f t="shared" si="9"/>
        <v>22027</v>
      </c>
      <c r="Y75" t="str">
        <f t="shared" si="10"/>
        <v>322027</v>
      </c>
      <c r="AC75" s="31"/>
    </row>
    <row r="76" spans="1:29" x14ac:dyDescent="0.25">
      <c r="A76" s="113" t="s">
        <v>449</v>
      </c>
      <c r="B76" s="113" t="s">
        <v>450</v>
      </c>
      <c r="C76" s="113" t="s">
        <v>276</v>
      </c>
      <c r="D76" s="113">
        <v>11</v>
      </c>
      <c r="E76" s="114" t="s">
        <v>300</v>
      </c>
      <c r="F76" s="114" t="s">
        <v>301</v>
      </c>
      <c r="G76" s="10"/>
      <c r="T76" s="31">
        <f t="shared" si="11"/>
        <v>46443</v>
      </c>
      <c r="U76">
        <f t="shared" si="6"/>
        <v>4</v>
      </c>
      <c r="V76">
        <f t="shared" si="7"/>
        <v>2</v>
      </c>
      <c r="W76">
        <f t="shared" si="8"/>
        <v>2027</v>
      </c>
      <c r="X76" t="str">
        <f t="shared" si="9"/>
        <v>22027</v>
      </c>
      <c r="Y76" t="str">
        <f t="shared" si="10"/>
        <v>422027</v>
      </c>
      <c r="AC76" s="31"/>
    </row>
    <row r="77" spans="1:29" x14ac:dyDescent="0.25">
      <c r="A77" s="90" t="s">
        <v>451</v>
      </c>
      <c r="B77" s="90" t="s">
        <v>452</v>
      </c>
      <c r="C77" s="90" t="s">
        <v>271</v>
      </c>
      <c r="D77" s="90">
        <v>11</v>
      </c>
      <c r="E77" s="114" t="s">
        <v>436</v>
      </c>
      <c r="F77" s="114" t="s">
        <v>297</v>
      </c>
      <c r="G77" s="10"/>
      <c r="T77" s="31">
        <f t="shared" si="11"/>
        <v>46444</v>
      </c>
      <c r="U77">
        <f t="shared" si="6"/>
        <v>5</v>
      </c>
      <c r="V77">
        <f t="shared" si="7"/>
        <v>2</v>
      </c>
      <c r="W77">
        <f t="shared" si="8"/>
        <v>2027</v>
      </c>
      <c r="X77" t="str">
        <f t="shared" si="9"/>
        <v>22027</v>
      </c>
      <c r="Y77" t="str">
        <f t="shared" si="10"/>
        <v>522027</v>
      </c>
      <c r="AC77" s="31"/>
    </row>
    <row r="78" spans="1:29" x14ac:dyDescent="0.25">
      <c r="A78" s="113" t="s">
        <v>453</v>
      </c>
      <c r="B78" s="113" t="s">
        <v>454</v>
      </c>
      <c r="C78" s="113" t="s">
        <v>271</v>
      </c>
      <c r="D78" s="113">
        <v>11</v>
      </c>
      <c r="E78" s="114" t="s">
        <v>292</v>
      </c>
      <c r="F78" s="114" t="s">
        <v>293</v>
      </c>
      <c r="G78" s="10"/>
      <c r="T78" s="31">
        <f t="shared" si="11"/>
        <v>46445</v>
      </c>
      <c r="U78">
        <f t="shared" si="6"/>
        <v>6</v>
      </c>
      <c r="V78">
        <f t="shared" si="7"/>
        <v>2</v>
      </c>
      <c r="W78">
        <f t="shared" si="8"/>
        <v>2027</v>
      </c>
      <c r="X78" t="str">
        <f t="shared" si="9"/>
        <v>22027</v>
      </c>
      <c r="Y78" t="str">
        <f t="shared" si="10"/>
        <v>622027</v>
      </c>
      <c r="AC78" s="31"/>
    </row>
    <row r="79" spans="1:29" x14ac:dyDescent="0.25">
      <c r="A79" s="90" t="s">
        <v>455</v>
      </c>
      <c r="B79" s="90" t="s">
        <v>456</v>
      </c>
      <c r="C79" s="90" t="s">
        <v>271</v>
      </c>
      <c r="D79" s="90">
        <v>11</v>
      </c>
      <c r="E79" s="114" t="s">
        <v>296</v>
      </c>
      <c r="F79" s="114" t="s">
        <v>297</v>
      </c>
      <c r="G79" s="10"/>
      <c r="T79" s="31">
        <f t="shared" si="11"/>
        <v>46446</v>
      </c>
      <c r="U79">
        <f t="shared" si="6"/>
        <v>7</v>
      </c>
      <c r="V79">
        <f t="shared" si="7"/>
        <v>2</v>
      </c>
      <c r="W79">
        <f t="shared" si="8"/>
        <v>2027</v>
      </c>
      <c r="X79" t="str">
        <f t="shared" si="9"/>
        <v>22027</v>
      </c>
      <c r="Y79" t="str">
        <f t="shared" si="10"/>
        <v>722027</v>
      </c>
      <c r="AC79" s="31"/>
    </row>
    <row r="80" spans="1:29" x14ac:dyDescent="0.25">
      <c r="A80" s="113" t="s">
        <v>457</v>
      </c>
      <c r="B80" s="113" t="s">
        <v>458</v>
      </c>
      <c r="C80" s="113" t="s">
        <v>271</v>
      </c>
      <c r="D80" s="113">
        <v>33</v>
      </c>
      <c r="E80" s="114" t="s">
        <v>433</v>
      </c>
      <c r="F80" s="114" t="s">
        <v>353</v>
      </c>
      <c r="G80" s="10"/>
      <c r="T80" s="31">
        <f t="shared" si="11"/>
        <v>46447</v>
      </c>
      <c r="U80">
        <f t="shared" si="6"/>
        <v>1</v>
      </c>
      <c r="V80">
        <f t="shared" si="7"/>
        <v>3</v>
      </c>
      <c r="W80">
        <f t="shared" si="8"/>
        <v>2027</v>
      </c>
      <c r="X80" t="str">
        <f t="shared" si="9"/>
        <v>32027</v>
      </c>
      <c r="Y80" t="str">
        <f t="shared" si="10"/>
        <v>132027</v>
      </c>
      <c r="AC80" s="31"/>
    </row>
    <row r="81" spans="1:29" x14ac:dyDescent="0.25">
      <c r="A81" s="90" t="s">
        <v>459</v>
      </c>
      <c r="B81" s="90" t="s">
        <v>460</v>
      </c>
      <c r="C81" s="90" t="s">
        <v>338</v>
      </c>
      <c r="D81" s="90">
        <v>11</v>
      </c>
      <c r="E81" s="114" t="s">
        <v>461</v>
      </c>
      <c r="F81" s="114" t="s">
        <v>353</v>
      </c>
      <c r="G81" s="10"/>
      <c r="T81" s="31">
        <f t="shared" si="11"/>
        <v>46448</v>
      </c>
      <c r="U81">
        <f t="shared" si="6"/>
        <v>2</v>
      </c>
      <c r="V81">
        <f t="shared" si="7"/>
        <v>3</v>
      </c>
      <c r="W81">
        <f t="shared" si="8"/>
        <v>2027</v>
      </c>
      <c r="X81" t="str">
        <f t="shared" si="9"/>
        <v>32027</v>
      </c>
      <c r="Y81" t="str">
        <f t="shared" si="10"/>
        <v>232027</v>
      </c>
      <c r="AC81" s="31"/>
    </row>
    <row r="82" spans="1:29" x14ac:dyDescent="0.25">
      <c r="A82" s="113" t="s">
        <v>462</v>
      </c>
      <c r="B82" s="113" t="s">
        <v>463</v>
      </c>
      <c r="C82" s="113" t="s">
        <v>338</v>
      </c>
      <c r="D82" s="113">
        <v>11</v>
      </c>
      <c r="E82" s="114" t="s">
        <v>461</v>
      </c>
      <c r="F82" s="114" t="s">
        <v>353</v>
      </c>
      <c r="G82" s="10"/>
      <c r="T82" s="31">
        <f t="shared" si="11"/>
        <v>46449</v>
      </c>
      <c r="U82">
        <f t="shared" si="6"/>
        <v>3</v>
      </c>
      <c r="V82">
        <f t="shared" si="7"/>
        <v>3</v>
      </c>
      <c r="W82">
        <f t="shared" si="8"/>
        <v>2027</v>
      </c>
      <c r="X82" t="str">
        <f t="shared" si="9"/>
        <v>32027</v>
      </c>
      <c r="Y82" t="str">
        <f t="shared" si="10"/>
        <v>332027</v>
      </c>
      <c r="AC82" s="31"/>
    </row>
    <row r="83" spans="1:29" x14ac:dyDescent="0.25">
      <c r="A83" s="90" t="s">
        <v>464</v>
      </c>
      <c r="B83" s="90" t="s">
        <v>465</v>
      </c>
      <c r="C83" s="90" t="s">
        <v>271</v>
      </c>
      <c r="D83" s="90">
        <v>11</v>
      </c>
      <c r="E83" s="114" t="s">
        <v>347</v>
      </c>
      <c r="F83" s="114" t="s">
        <v>278</v>
      </c>
      <c r="G83" s="10"/>
      <c r="T83" s="31">
        <f t="shared" si="11"/>
        <v>46450</v>
      </c>
      <c r="U83">
        <f t="shared" si="6"/>
        <v>4</v>
      </c>
      <c r="V83">
        <f t="shared" si="7"/>
        <v>3</v>
      </c>
      <c r="W83">
        <f t="shared" si="8"/>
        <v>2027</v>
      </c>
      <c r="X83" t="str">
        <f t="shared" si="9"/>
        <v>32027</v>
      </c>
      <c r="Y83" t="str">
        <f t="shared" si="10"/>
        <v>432027</v>
      </c>
      <c r="AC83" s="31"/>
    </row>
    <row r="84" spans="1:29" x14ac:dyDescent="0.25">
      <c r="A84" s="113" t="s">
        <v>466</v>
      </c>
      <c r="B84" s="113" t="s">
        <v>467</v>
      </c>
      <c r="C84" s="113" t="s">
        <v>271</v>
      </c>
      <c r="D84" s="113">
        <v>11</v>
      </c>
      <c r="E84" s="114" t="s">
        <v>272</v>
      </c>
      <c r="F84" s="114" t="s">
        <v>273</v>
      </c>
      <c r="G84" s="10"/>
      <c r="T84" s="31">
        <f t="shared" si="11"/>
        <v>46451</v>
      </c>
      <c r="U84">
        <f t="shared" si="6"/>
        <v>5</v>
      </c>
      <c r="V84">
        <f t="shared" si="7"/>
        <v>3</v>
      </c>
      <c r="W84">
        <f t="shared" si="8"/>
        <v>2027</v>
      </c>
      <c r="X84" t="str">
        <f t="shared" si="9"/>
        <v>32027</v>
      </c>
      <c r="Y84" t="str">
        <f t="shared" si="10"/>
        <v>532027</v>
      </c>
      <c r="AC84" s="31"/>
    </row>
    <row r="85" spans="1:29" x14ac:dyDescent="0.25">
      <c r="A85" s="90" t="s">
        <v>468</v>
      </c>
      <c r="B85" s="90" t="s">
        <v>469</v>
      </c>
      <c r="C85" s="90" t="s">
        <v>271</v>
      </c>
      <c r="D85" s="90">
        <v>11</v>
      </c>
      <c r="E85" s="114" t="s">
        <v>272</v>
      </c>
      <c r="F85" s="114" t="s">
        <v>273</v>
      </c>
      <c r="G85" s="10"/>
      <c r="T85" s="31">
        <f t="shared" si="11"/>
        <v>46452</v>
      </c>
      <c r="U85">
        <f t="shared" si="6"/>
        <v>6</v>
      </c>
      <c r="V85">
        <f t="shared" si="7"/>
        <v>3</v>
      </c>
      <c r="W85">
        <f t="shared" si="8"/>
        <v>2027</v>
      </c>
      <c r="X85" t="str">
        <f t="shared" si="9"/>
        <v>32027</v>
      </c>
      <c r="Y85" t="str">
        <f t="shared" si="10"/>
        <v>632027</v>
      </c>
      <c r="AC85" s="31"/>
    </row>
    <row r="86" spans="1:29" x14ac:dyDescent="0.25">
      <c r="A86" s="113" t="s">
        <v>470</v>
      </c>
      <c r="B86" s="113" t="s">
        <v>471</v>
      </c>
      <c r="C86" s="113" t="s">
        <v>338</v>
      </c>
      <c r="D86" s="113">
        <v>11</v>
      </c>
      <c r="E86" s="114" t="s">
        <v>292</v>
      </c>
      <c r="F86" s="114" t="s">
        <v>293</v>
      </c>
      <c r="G86" s="10"/>
      <c r="T86" s="31">
        <f t="shared" si="11"/>
        <v>46453</v>
      </c>
      <c r="U86">
        <f t="shared" si="6"/>
        <v>7</v>
      </c>
      <c r="V86">
        <f t="shared" si="7"/>
        <v>3</v>
      </c>
      <c r="W86">
        <f t="shared" si="8"/>
        <v>2027</v>
      </c>
      <c r="X86" t="str">
        <f t="shared" si="9"/>
        <v>32027</v>
      </c>
      <c r="Y86" t="str">
        <f t="shared" si="10"/>
        <v>732027</v>
      </c>
      <c r="AC86" s="31"/>
    </row>
    <row r="87" spans="1:29" x14ac:dyDescent="0.25">
      <c r="A87" s="90" t="s">
        <v>472</v>
      </c>
      <c r="B87" s="90" t="s">
        <v>473</v>
      </c>
      <c r="C87" s="90" t="s">
        <v>271</v>
      </c>
      <c r="D87" s="90">
        <v>11</v>
      </c>
      <c r="E87" s="114" t="s">
        <v>436</v>
      </c>
      <c r="F87" s="114" t="s">
        <v>297</v>
      </c>
      <c r="G87" s="10"/>
      <c r="T87" s="31">
        <f t="shared" si="11"/>
        <v>46454</v>
      </c>
      <c r="U87">
        <f t="shared" si="6"/>
        <v>1</v>
      </c>
      <c r="V87">
        <f t="shared" si="7"/>
        <v>3</v>
      </c>
      <c r="W87">
        <f t="shared" si="8"/>
        <v>2027</v>
      </c>
      <c r="X87" t="str">
        <f t="shared" si="9"/>
        <v>32027</v>
      </c>
      <c r="Y87" t="str">
        <f t="shared" si="10"/>
        <v>132027</v>
      </c>
      <c r="AC87" s="31"/>
    </row>
    <row r="88" spans="1:29" x14ac:dyDescent="0.25">
      <c r="A88" s="113" t="s">
        <v>474</v>
      </c>
      <c r="B88" s="113" t="s">
        <v>475</v>
      </c>
      <c r="C88" s="113" t="s">
        <v>271</v>
      </c>
      <c r="D88" s="113">
        <v>82</v>
      </c>
      <c r="E88" s="114" t="s">
        <v>476</v>
      </c>
      <c r="F88" s="114" t="s">
        <v>353</v>
      </c>
      <c r="G88" s="10"/>
      <c r="T88" s="31">
        <f t="shared" si="11"/>
        <v>46455</v>
      </c>
      <c r="U88">
        <f t="shared" si="6"/>
        <v>2</v>
      </c>
      <c r="V88">
        <f t="shared" si="7"/>
        <v>3</v>
      </c>
      <c r="W88">
        <f t="shared" si="8"/>
        <v>2027</v>
      </c>
      <c r="X88" t="str">
        <f t="shared" si="9"/>
        <v>32027</v>
      </c>
      <c r="Y88" t="str">
        <f t="shared" si="10"/>
        <v>232027</v>
      </c>
      <c r="AC88" s="31"/>
    </row>
    <row r="89" spans="1:29" x14ac:dyDescent="0.25">
      <c r="A89" s="90" t="s">
        <v>477</v>
      </c>
      <c r="B89" s="90" t="s">
        <v>478</v>
      </c>
      <c r="C89" s="90" t="s">
        <v>271</v>
      </c>
      <c r="D89" s="90">
        <v>11</v>
      </c>
      <c r="E89" s="114" t="s">
        <v>307</v>
      </c>
      <c r="F89" s="114" t="s">
        <v>301</v>
      </c>
      <c r="G89" s="10"/>
      <c r="T89" s="31">
        <f t="shared" si="11"/>
        <v>46456</v>
      </c>
      <c r="U89">
        <f t="shared" si="6"/>
        <v>3</v>
      </c>
      <c r="V89">
        <f t="shared" si="7"/>
        <v>3</v>
      </c>
      <c r="W89">
        <f t="shared" si="8"/>
        <v>2027</v>
      </c>
      <c r="X89" t="str">
        <f t="shared" si="9"/>
        <v>32027</v>
      </c>
      <c r="Y89" t="str">
        <f t="shared" si="10"/>
        <v>332027</v>
      </c>
      <c r="AC89" s="31"/>
    </row>
    <row r="90" spans="1:29" x14ac:dyDescent="0.25">
      <c r="A90" s="113" t="s">
        <v>479</v>
      </c>
      <c r="B90" s="113" t="s">
        <v>480</v>
      </c>
      <c r="C90" s="113" t="s">
        <v>271</v>
      </c>
      <c r="D90" s="113">
        <v>11</v>
      </c>
      <c r="E90" s="114" t="s">
        <v>289</v>
      </c>
      <c r="F90" s="114" t="s">
        <v>273</v>
      </c>
      <c r="G90" s="10"/>
      <c r="T90" s="31">
        <f t="shared" si="11"/>
        <v>46457</v>
      </c>
      <c r="U90">
        <f t="shared" si="6"/>
        <v>4</v>
      </c>
      <c r="V90">
        <f t="shared" si="7"/>
        <v>3</v>
      </c>
      <c r="W90">
        <f t="shared" si="8"/>
        <v>2027</v>
      </c>
      <c r="X90" t="str">
        <f t="shared" si="9"/>
        <v>32027</v>
      </c>
      <c r="Y90" t="str">
        <f t="shared" si="10"/>
        <v>432027</v>
      </c>
      <c r="AC90" s="31"/>
    </row>
    <row r="91" spans="1:29" x14ac:dyDescent="0.25">
      <c r="A91" s="90" t="s">
        <v>481</v>
      </c>
      <c r="B91" s="90" t="s">
        <v>482</v>
      </c>
      <c r="C91" s="90" t="s">
        <v>338</v>
      </c>
      <c r="D91" s="90">
        <v>11</v>
      </c>
      <c r="E91" s="114" t="s">
        <v>483</v>
      </c>
      <c r="F91" s="114" t="s">
        <v>368</v>
      </c>
      <c r="G91" s="10"/>
      <c r="T91" s="31">
        <f t="shared" si="11"/>
        <v>46458</v>
      </c>
      <c r="U91">
        <f t="shared" si="6"/>
        <v>5</v>
      </c>
      <c r="V91">
        <f t="shared" si="7"/>
        <v>3</v>
      </c>
      <c r="W91">
        <f t="shared" si="8"/>
        <v>2027</v>
      </c>
      <c r="X91" t="str">
        <f t="shared" si="9"/>
        <v>32027</v>
      </c>
      <c r="Y91" t="str">
        <f t="shared" si="10"/>
        <v>532027</v>
      </c>
      <c r="AC91" s="31"/>
    </row>
    <row r="92" spans="1:29" x14ac:dyDescent="0.25">
      <c r="A92" s="113" t="s">
        <v>484</v>
      </c>
      <c r="B92" s="113" t="s">
        <v>485</v>
      </c>
      <c r="C92" s="113" t="s">
        <v>338</v>
      </c>
      <c r="D92" s="113">
        <v>11</v>
      </c>
      <c r="E92" s="114" t="s">
        <v>483</v>
      </c>
      <c r="F92" s="114" t="s">
        <v>368</v>
      </c>
      <c r="G92" s="10"/>
      <c r="T92" s="31">
        <f t="shared" si="11"/>
        <v>46459</v>
      </c>
      <c r="U92">
        <f t="shared" si="6"/>
        <v>6</v>
      </c>
      <c r="V92">
        <f t="shared" si="7"/>
        <v>3</v>
      </c>
      <c r="W92">
        <f t="shared" si="8"/>
        <v>2027</v>
      </c>
      <c r="X92" t="str">
        <f t="shared" si="9"/>
        <v>32027</v>
      </c>
      <c r="Y92" t="str">
        <f t="shared" si="10"/>
        <v>632027</v>
      </c>
      <c r="AC92" s="31"/>
    </row>
    <row r="93" spans="1:29" x14ac:dyDescent="0.25">
      <c r="A93" s="90" t="s">
        <v>486</v>
      </c>
      <c r="B93" s="90" t="s">
        <v>487</v>
      </c>
      <c r="C93" s="90" t="s">
        <v>276</v>
      </c>
      <c r="D93" s="90">
        <v>11</v>
      </c>
      <c r="E93" s="114" t="s">
        <v>289</v>
      </c>
      <c r="F93" s="114" t="s">
        <v>273</v>
      </c>
      <c r="G93" s="10"/>
      <c r="T93" s="31">
        <f t="shared" si="11"/>
        <v>46460</v>
      </c>
      <c r="U93">
        <f t="shared" si="6"/>
        <v>7</v>
      </c>
      <c r="V93">
        <f t="shared" si="7"/>
        <v>3</v>
      </c>
      <c r="W93">
        <f t="shared" si="8"/>
        <v>2027</v>
      </c>
      <c r="X93" t="str">
        <f t="shared" si="9"/>
        <v>32027</v>
      </c>
      <c r="Y93" t="str">
        <f t="shared" si="10"/>
        <v>732027</v>
      </c>
      <c r="AC93" s="31"/>
    </row>
    <row r="94" spans="1:29" x14ac:dyDescent="0.25">
      <c r="A94" s="113" t="s">
        <v>488</v>
      </c>
      <c r="B94" s="113" t="s">
        <v>489</v>
      </c>
      <c r="C94" s="113" t="s">
        <v>276</v>
      </c>
      <c r="D94" s="113">
        <v>11</v>
      </c>
      <c r="E94" s="114" t="s">
        <v>490</v>
      </c>
      <c r="F94" s="114" t="s">
        <v>273</v>
      </c>
      <c r="G94" s="10"/>
      <c r="T94" s="31">
        <f t="shared" si="11"/>
        <v>46461</v>
      </c>
      <c r="U94">
        <f t="shared" si="6"/>
        <v>1</v>
      </c>
      <c r="V94">
        <f t="shared" si="7"/>
        <v>3</v>
      </c>
      <c r="W94">
        <f t="shared" si="8"/>
        <v>2027</v>
      </c>
      <c r="X94" t="str">
        <f t="shared" si="9"/>
        <v>32027</v>
      </c>
      <c r="Y94" t="str">
        <f t="shared" si="10"/>
        <v>132027</v>
      </c>
      <c r="AC94" s="31"/>
    </row>
    <row r="95" spans="1:29" x14ac:dyDescent="0.25">
      <c r="A95" s="90" t="s">
        <v>491</v>
      </c>
      <c r="B95" s="90" t="s">
        <v>492</v>
      </c>
      <c r="C95" s="90" t="s">
        <v>271</v>
      </c>
      <c r="D95" s="90">
        <v>11</v>
      </c>
      <c r="E95" s="114" t="s">
        <v>283</v>
      </c>
      <c r="F95" s="114" t="s">
        <v>284</v>
      </c>
      <c r="G95" s="10"/>
      <c r="T95" s="31">
        <f t="shared" si="11"/>
        <v>46462</v>
      </c>
      <c r="U95">
        <f t="shared" si="6"/>
        <v>2</v>
      </c>
      <c r="V95">
        <f t="shared" si="7"/>
        <v>3</v>
      </c>
      <c r="W95">
        <f t="shared" si="8"/>
        <v>2027</v>
      </c>
      <c r="X95" t="str">
        <f t="shared" si="9"/>
        <v>32027</v>
      </c>
      <c r="Y95" t="str">
        <f t="shared" si="10"/>
        <v>232027</v>
      </c>
      <c r="AC95" s="31"/>
    </row>
    <row r="96" spans="1:29" x14ac:dyDescent="0.25">
      <c r="A96" s="113" t="s">
        <v>493</v>
      </c>
      <c r="B96" s="113" t="s">
        <v>494</v>
      </c>
      <c r="C96" s="113" t="s">
        <v>276</v>
      </c>
      <c r="D96" s="113">
        <v>11</v>
      </c>
      <c r="E96" s="114" t="s">
        <v>410</v>
      </c>
      <c r="F96" s="114" t="s">
        <v>278</v>
      </c>
      <c r="G96" s="10"/>
      <c r="T96" s="31">
        <f t="shared" si="11"/>
        <v>46463</v>
      </c>
      <c r="U96">
        <f t="shared" si="6"/>
        <v>3</v>
      </c>
      <c r="V96">
        <f t="shared" si="7"/>
        <v>3</v>
      </c>
      <c r="W96">
        <f t="shared" si="8"/>
        <v>2027</v>
      </c>
      <c r="X96" t="str">
        <f t="shared" si="9"/>
        <v>32027</v>
      </c>
      <c r="Y96" t="str">
        <f t="shared" si="10"/>
        <v>332027</v>
      </c>
      <c r="AC96" s="31"/>
    </row>
    <row r="97" spans="1:29" x14ac:dyDescent="0.25">
      <c r="A97" s="90" t="s">
        <v>495</v>
      </c>
      <c r="B97" s="90" t="s">
        <v>496</v>
      </c>
      <c r="C97" s="90" t="s">
        <v>271</v>
      </c>
      <c r="D97" s="90">
        <v>11</v>
      </c>
      <c r="E97" s="114" t="s">
        <v>328</v>
      </c>
      <c r="F97" s="114" t="s">
        <v>293</v>
      </c>
      <c r="G97" s="10"/>
      <c r="T97" s="31">
        <f t="shared" si="11"/>
        <v>46464</v>
      </c>
      <c r="U97">
        <f t="shared" si="6"/>
        <v>4</v>
      </c>
      <c r="V97">
        <f t="shared" si="7"/>
        <v>3</v>
      </c>
      <c r="W97">
        <f t="shared" si="8"/>
        <v>2027</v>
      </c>
      <c r="X97" t="str">
        <f t="shared" si="9"/>
        <v>32027</v>
      </c>
      <c r="Y97" t="str">
        <f t="shared" si="10"/>
        <v>432027</v>
      </c>
      <c r="AC97" s="31"/>
    </row>
    <row r="98" spans="1:29" x14ac:dyDescent="0.25">
      <c r="A98" s="113" t="s">
        <v>497</v>
      </c>
      <c r="B98" s="113" t="s">
        <v>498</v>
      </c>
      <c r="C98" s="113" t="s">
        <v>338</v>
      </c>
      <c r="D98" s="113">
        <v>11</v>
      </c>
      <c r="E98" s="114" t="s">
        <v>499</v>
      </c>
      <c r="F98" s="114" t="s">
        <v>297</v>
      </c>
      <c r="G98" s="10"/>
      <c r="T98" s="31">
        <f t="shared" si="11"/>
        <v>46465</v>
      </c>
      <c r="U98">
        <f t="shared" si="6"/>
        <v>5</v>
      </c>
      <c r="V98">
        <f t="shared" si="7"/>
        <v>3</v>
      </c>
      <c r="W98">
        <f t="shared" si="8"/>
        <v>2027</v>
      </c>
      <c r="X98" t="str">
        <f t="shared" si="9"/>
        <v>32027</v>
      </c>
      <c r="Y98" t="str">
        <f t="shared" si="10"/>
        <v>532027</v>
      </c>
      <c r="AC98" s="31"/>
    </row>
    <row r="99" spans="1:29" x14ac:dyDescent="0.25">
      <c r="A99" s="90" t="s">
        <v>500</v>
      </c>
      <c r="B99" s="90" t="s">
        <v>501</v>
      </c>
      <c r="C99" s="90" t="s">
        <v>276</v>
      </c>
      <c r="D99" s="90">
        <v>11</v>
      </c>
      <c r="E99" s="114" t="s">
        <v>283</v>
      </c>
      <c r="F99" s="114" t="s">
        <v>284</v>
      </c>
      <c r="G99" s="10"/>
      <c r="T99" s="31">
        <f t="shared" si="11"/>
        <v>46466</v>
      </c>
      <c r="U99">
        <f t="shared" si="6"/>
        <v>6</v>
      </c>
      <c r="V99">
        <f t="shared" si="7"/>
        <v>3</v>
      </c>
      <c r="W99">
        <f t="shared" si="8"/>
        <v>2027</v>
      </c>
      <c r="X99" t="str">
        <f t="shared" si="9"/>
        <v>32027</v>
      </c>
      <c r="Y99" t="str">
        <f t="shared" si="10"/>
        <v>632027</v>
      </c>
      <c r="AC99" s="31"/>
    </row>
    <row r="100" spans="1:29" x14ac:dyDescent="0.25">
      <c r="A100" s="113" t="s">
        <v>502</v>
      </c>
      <c r="B100" s="113" t="s">
        <v>503</v>
      </c>
      <c r="C100" s="113" t="s">
        <v>271</v>
      </c>
      <c r="D100" s="113">
        <v>11</v>
      </c>
      <c r="E100" s="114" t="s">
        <v>300</v>
      </c>
      <c r="F100" s="114" t="s">
        <v>301</v>
      </c>
      <c r="G100" s="10"/>
      <c r="T100" s="31">
        <f t="shared" si="11"/>
        <v>46467</v>
      </c>
      <c r="U100">
        <f t="shared" si="6"/>
        <v>7</v>
      </c>
      <c r="V100">
        <f t="shared" si="7"/>
        <v>3</v>
      </c>
      <c r="W100">
        <f t="shared" si="8"/>
        <v>2027</v>
      </c>
      <c r="X100" t="str">
        <f t="shared" si="9"/>
        <v>32027</v>
      </c>
      <c r="Y100" t="str">
        <f t="shared" si="10"/>
        <v>732027</v>
      </c>
      <c r="AC100" s="31"/>
    </row>
    <row r="101" spans="1:29" x14ac:dyDescent="0.25">
      <c r="A101" s="90" t="s">
        <v>504</v>
      </c>
      <c r="B101" s="90" t="s">
        <v>505</v>
      </c>
      <c r="C101" s="90" t="s">
        <v>271</v>
      </c>
      <c r="D101" s="90">
        <v>11</v>
      </c>
      <c r="E101" s="114" t="s">
        <v>300</v>
      </c>
      <c r="F101" s="114" t="s">
        <v>301</v>
      </c>
      <c r="G101" s="10"/>
      <c r="T101" s="31">
        <f t="shared" si="11"/>
        <v>46468</v>
      </c>
      <c r="U101">
        <f t="shared" si="6"/>
        <v>1</v>
      </c>
      <c r="V101">
        <f t="shared" si="7"/>
        <v>3</v>
      </c>
      <c r="W101">
        <f t="shared" si="8"/>
        <v>2027</v>
      </c>
      <c r="X101" t="str">
        <f t="shared" si="9"/>
        <v>32027</v>
      </c>
      <c r="Y101" t="str">
        <f t="shared" si="10"/>
        <v>132027</v>
      </c>
      <c r="AC101" s="31"/>
    </row>
    <row r="102" spans="1:29" x14ac:dyDescent="0.25">
      <c r="A102" s="113" t="s">
        <v>506</v>
      </c>
      <c r="B102" s="113" t="s">
        <v>507</v>
      </c>
      <c r="C102" s="113" t="s">
        <v>271</v>
      </c>
      <c r="D102" s="113">
        <v>11</v>
      </c>
      <c r="E102" s="114" t="s">
        <v>300</v>
      </c>
      <c r="F102" s="114" t="s">
        <v>301</v>
      </c>
      <c r="G102" s="10"/>
      <c r="T102" s="31">
        <f t="shared" si="11"/>
        <v>46469</v>
      </c>
      <c r="U102">
        <f t="shared" si="6"/>
        <v>2</v>
      </c>
      <c r="V102">
        <f t="shared" si="7"/>
        <v>3</v>
      </c>
      <c r="W102">
        <f t="shared" si="8"/>
        <v>2027</v>
      </c>
      <c r="X102" t="str">
        <f t="shared" si="9"/>
        <v>32027</v>
      </c>
      <c r="Y102" t="str">
        <f t="shared" si="10"/>
        <v>232027</v>
      </c>
      <c r="AC102" s="31"/>
    </row>
    <row r="103" spans="1:29" x14ac:dyDescent="0.25">
      <c r="A103" s="90" t="s">
        <v>508</v>
      </c>
      <c r="B103" s="90" t="s">
        <v>509</v>
      </c>
      <c r="C103" s="90" t="s">
        <v>271</v>
      </c>
      <c r="D103" s="90">
        <v>11</v>
      </c>
      <c r="E103" s="114" t="s">
        <v>300</v>
      </c>
      <c r="F103" s="114" t="s">
        <v>301</v>
      </c>
      <c r="G103" s="10"/>
      <c r="T103" s="31">
        <f t="shared" si="11"/>
        <v>46470</v>
      </c>
      <c r="U103">
        <f t="shared" si="6"/>
        <v>3</v>
      </c>
      <c r="V103">
        <f t="shared" si="7"/>
        <v>3</v>
      </c>
      <c r="W103">
        <f t="shared" si="8"/>
        <v>2027</v>
      </c>
      <c r="X103" t="str">
        <f t="shared" si="9"/>
        <v>32027</v>
      </c>
      <c r="Y103" t="str">
        <f t="shared" si="10"/>
        <v>332027</v>
      </c>
      <c r="AC103" s="31"/>
    </row>
    <row r="104" spans="1:29" x14ac:dyDescent="0.25">
      <c r="A104" s="113" t="s">
        <v>510</v>
      </c>
      <c r="B104" s="113" t="s">
        <v>511</v>
      </c>
      <c r="C104" s="113" t="s">
        <v>338</v>
      </c>
      <c r="D104" s="113">
        <v>11</v>
      </c>
      <c r="E104" s="114" t="s">
        <v>292</v>
      </c>
      <c r="F104" s="114" t="s">
        <v>293</v>
      </c>
      <c r="G104" s="10"/>
      <c r="T104" s="31">
        <f t="shared" si="11"/>
        <v>46471</v>
      </c>
      <c r="U104">
        <f t="shared" si="6"/>
        <v>4</v>
      </c>
      <c r="V104">
        <f t="shared" si="7"/>
        <v>3</v>
      </c>
      <c r="W104">
        <f t="shared" si="8"/>
        <v>2027</v>
      </c>
      <c r="X104" t="str">
        <f t="shared" si="9"/>
        <v>32027</v>
      </c>
      <c r="Y104" t="str">
        <f t="shared" si="10"/>
        <v>432027</v>
      </c>
      <c r="AC104" s="31"/>
    </row>
    <row r="105" spans="1:29" x14ac:dyDescent="0.25">
      <c r="A105" s="90" t="s">
        <v>512</v>
      </c>
      <c r="B105" s="90" t="s">
        <v>513</v>
      </c>
      <c r="C105" s="90" t="s">
        <v>271</v>
      </c>
      <c r="D105" s="90">
        <v>11</v>
      </c>
      <c r="E105" s="114" t="s">
        <v>296</v>
      </c>
      <c r="F105" s="114" t="s">
        <v>297</v>
      </c>
      <c r="G105" s="10"/>
      <c r="T105" s="31">
        <f t="shared" si="11"/>
        <v>46472</v>
      </c>
      <c r="U105">
        <f t="shared" si="6"/>
        <v>5</v>
      </c>
      <c r="V105">
        <f t="shared" si="7"/>
        <v>3</v>
      </c>
      <c r="W105">
        <f t="shared" si="8"/>
        <v>2027</v>
      </c>
      <c r="X105" t="str">
        <f t="shared" si="9"/>
        <v>32027</v>
      </c>
      <c r="Y105" t="str">
        <f t="shared" si="10"/>
        <v>532027</v>
      </c>
      <c r="AC105" s="31"/>
    </row>
    <row r="106" spans="1:29" x14ac:dyDescent="0.25">
      <c r="A106" s="113" t="s">
        <v>514</v>
      </c>
      <c r="B106" s="113" t="s">
        <v>515</v>
      </c>
      <c r="C106" s="113" t="s">
        <v>271</v>
      </c>
      <c r="D106" s="113">
        <v>11</v>
      </c>
      <c r="E106" s="114" t="s">
        <v>296</v>
      </c>
      <c r="F106" s="114" t="s">
        <v>297</v>
      </c>
      <c r="G106" s="10"/>
      <c r="T106" s="31">
        <f t="shared" si="11"/>
        <v>46473</v>
      </c>
      <c r="U106">
        <f t="shared" si="6"/>
        <v>6</v>
      </c>
      <c r="V106">
        <f t="shared" si="7"/>
        <v>3</v>
      </c>
      <c r="W106">
        <f t="shared" si="8"/>
        <v>2027</v>
      </c>
      <c r="X106" t="str">
        <f t="shared" si="9"/>
        <v>32027</v>
      </c>
      <c r="Y106" t="str">
        <f t="shared" si="10"/>
        <v>632027</v>
      </c>
      <c r="AC106" s="31"/>
    </row>
    <row r="107" spans="1:29" x14ac:dyDescent="0.25">
      <c r="A107" s="90" t="s">
        <v>516</v>
      </c>
      <c r="B107" s="90" t="s">
        <v>517</v>
      </c>
      <c r="C107" s="90" t="s">
        <v>271</v>
      </c>
      <c r="D107" s="90">
        <v>11</v>
      </c>
      <c r="E107" s="114" t="s">
        <v>335</v>
      </c>
      <c r="F107" s="114" t="s">
        <v>297</v>
      </c>
      <c r="G107" s="10"/>
      <c r="T107" s="31">
        <f t="shared" si="11"/>
        <v>46474</v>
      </c>
      <c r="U107">
        <f t="shared" si="6"/>
        <v>7</v>
      </c>
      <c r="V107">
        <f t="shared" si="7"/>
        <v>3</v>
      </c>
      <c r="W107">
        <f t="shared" si="8"/>
        <v>2027</v>
      </c>
      <c r="X107" t="str">
        <f t="shared" si="9"/>
        <v>32027</v>
      </c>
      <c r="Y107" t="str">
        <f t="shared" si="10"/>
        <v>732027</v>
      </c>
      <c r="AC107" s="31"/>
    </row>
    <row r="108" spans="1:29" x14ac:dyDescent="0.25">
      <c r="A108" s="113" t="s">
        <v>518</v>
      </c>
      <c r="B108" s="113" t="s">
        <v>519</v>
      </c>
      <c r="C108" s="113" t="s">
        <v>271</v>
      </c>
      <c r="D108" s="113">
        <v>11</v>
      </c>
      <c r="E108" s="114" t="s">
        <v>520</v>
      </c>
      <c r="F108" s="114" t="s">
        <v>297</v>
      </c>
      <c r="G108" s="10"/>
      <c r="T108" s="31">
        <f t="shared" si="11"/>
        <v>46475</v>
      </c>
      <c r="U108">
        <f t="shared" si="6"/>
        <v>1</v>
      </c>
      <c r="V108">
        <f t="shared" si="7"/>
        <v>3</v>
      </c>
      <c r="W108">
        <f t="shared" si="8"/>
        <v>2027</v>
      </c>
      <c r="X108" t="str">
        <f t="shared" si="9"/>
        <v>32027</v>
      </c>
      <c r="Y108" t="str">
        <f t="shared" si="10"/>
        <v>132027</v>
      </c>
      <c r="AC108" s="31"/>
    </row>
    <row r="109" spans="1:29" x14ac:dyDescent="0.25">
      <c r="A109" s="90" t="s">
        <v>521</v>
      </c>
      <c r="B109" s="90" t="s">
        <v>522</v>
      </c>
      <c r="C109" s="90" t="s">
        <v>271</v>
      </c>
      <c r="D109" s="90">
        <v>11</v>
      </c>
      <c r="E109" s="114" t="s">
        <v>520</v>
      </c>
      <c r="F109" s="114" t="s">
        <v>297</v>
      </c>
      <c r="G109" s="10"/>
      <c r="T109" s="31">
        <f t="shared" si="11"/>
        <v>46476</v>
      </c>
      <c r="U109">
        <f t="shared" si="6"/>
        <v>2</v>
      </c>
      <c r="V109">
        <f t="shared" si="7"/>
        <v>3</v>
      </c>
      <c r="W109">
        <f t="shared" si="8"/>
        <v>2027</v>
      </c>
      <c r="X109" t="str">
        <f t="shared" si="9"/>
        <v>32027</v>
      </c>
      <c r="Y109" t="str">
        <f t="shared" si="10"/>
        <v>232027</v>
      </c>
      <c r="AC109" s="31"/>
    </row>
    <row r="110" spans="1:29" x14ac:dyDescent="0.25">
      <c r="A110" s="113" t="s">
        <v>523</v>
      </c>
      <c r="B110" s="113" t="s">
        <v>524</v>
      </c>
      <c r="C110" s="113" t="s">
        <v>338</v>
      </c>
      <c r="D110" s="113">
        <v>11</v>
      </c>
      <c r="E110" s="114" t="s">
        <v>300</v>
      </c>
      <c r="F110" s="114" t="s">
        <v>301</v>
      </c>
      <c r="G110" s="10"/>
      <c r="T110" s="31">
        <f t="shared" si="11"/>
        <v>46477</v>
      </c>
      <c r="U110">
        <f t="shared" si="6"/>
        <v>3</v>
      </c>
      <c r="V110">
        <f t="shared" si="7"/>
        <v>3</v>
      </c>
      <c r="W110">
        <f t="shared" si="8"/>
        <v>2027</v>
      </c>
      <c r="X110" t="str">
        <f t="shared" si="9"/>
        <v>32027</v>
      </c>
      <c r="Y110" t="str">
        <f t="shared" si="10"/>
        <v>332027</v>
      </c>
      <c r="AC110" s="31"/>
    </row>
    <row r="111" spans="1:29" x14ac:dyDescent="0.25">
      <c r="A111" s="90" t="s">
        <v>525</v>
      </c>
      <c r="B111" s="90" t="s">
        <v>526</v>
      </c>
      <c r="C111" s="90" t="s">
        <v>338</v>
      </c>
      <c r="D111" s="90">
        <v>11</v>
      </c>
      <c r="E111" s="114" t="s">
        <v>527</v>
      </c>
      <c r="F111" s="114" t="s">
        <v>368</v>
      </c>
      <c r="G111" s="10"/>
      <c r="T111" s="31">
        <f t="shared" si="11"/>
        <v>46478</v>
      </c>
      <c r="U111">
        <f t="shared" si="6"/>
        <v>4</v>
      </c>
      <c r="V111">
        <f t="shared" si="7"/>
        <v>4</v>
      </c>
      <c r="W111">
        <f t="shared" si="8"/>
        <v>2027</v>
      </c>
      <c r="X111" t="str">
        <f t="shared" si="9"/>
        <v>42027</v>
      </c>
      <c r="Y111" t="str">
        <f t="shared" si="10"/>
        <v>442027</v>
      </c>
      <c r="AC111" s="31"/>
    </row>
    <row r="112" spans="1:29" x14ac:dyDescent="0.25">
      <c r="A112" s="113" t="s">
        <v>528</v>
      </c>
      <c r="B112" s="113" t="s">
        <v>529</v>
      </c>
      <c r="C112" s="113" t="s">
        <v>338</v>
      </c>
      <c r="D112" s="113">
        <v>11</v>
      </c>
      <c r="E112" s="114" t="s">
        <v>527</v>
      </c>
      <c r="F112" s="114" t="s">
        <v>368</v>
      </c>
      <c r="G112" s="10"/>
      <c r="T112" s="31">
        <f t="shared" si="11"/>
        <v>46479</v>
      </c>
      <c r="U112">
        <f t="shared" si="6"/>
        <v>5</v>
      </c>
      <c r="V112">
        <f t="shared" si="7"/>
        <v>4</v>
      </c>
      <c r="W112">
        <f t="shared" si="8"/>
        <v>2027</v>
      </c>
      <c r="X112" t="str">
        <f t="shared" si="9"/>
        <v>42027</v>
      </c>
      <c r="Y112" t="str">
        <f t="shared" si="10"/>
        <v>542027</v>
      </c>
      <c r="AC112" s="31"/>
    </row>
    <row r="113" spans="1:29" x14ac:dyDescent="0.25">
      <c r="A113" s="90" t="s">
        <v>530</v>
      </c>
      <c r="B113" s="90" t="s">
        <v>531</v>
      </c>
      <c r="C113" s="90" t="s">
        <v>338</v>
      </c>
      <c r="D113" s="90">
        <v>11</v>
      </c>
      <c r="E113" s="114" t="s">
        <v>315</v>
      </c>
      <c r="F113" s="114" t="s">
        <v>293</v>
      </c>
      <c r="G113" s="10"/>
      <c r="T113" s="31">
        <f t="shared" si="11"/>
        <v>46480</v>
      </c>
      <c r="U113">
        <f t="shared" si="6"/>
        <v>6</v>
      </c>
      <c r="V113">
        <f t="shared" si="7"/>
        <v>4</v>
      </c>
      <c r="W113">
        <f t="shared" si="8"/>
        <v>2027</v>
      </c>
      <c r="X113" t="str">
        <f t="shared" si="9"/>
        <v>42027</v>
      </c>
      <c r="Y113" t="str">
        <f t="shared" si="10"/>
        <v>642027</v>
      </c>
      <c r="AC113" s="31"/>
    </row>
    <row r="114" spans="1:29" x14ac:dyDescent="0.25">
      <c r="A114" s="113" t="s">
        <v>532</v>
      </c>
      <c r="B114" s="113" t="s">
        <v>533</v>
      </c>
      <c r="C114" s="113" t="s">
        <v>271</v>
      </c>
      <c r="D114" s="113">
        <v>11</v>
      </c>
      <c r="E114" s="114" t="s">
        <v>300</v>
      </c>
      <c r="F114" s="114" t="s">
        <v>301</v>
      </c>
      <c r="G114" s="10"/>
      <c r="T114" s="31">
        <f t="shared" si="11"/>
        <v>46481</v>
      </c>
      <c r="U114">
        <f t="shared" si="6"/>
        <v>7</v>
      </c>
      <c r="V114">
        <f t="shared" si="7"/>
        <v>4</v>
      </c>
      <c r="W114">
        <f t="shared" si="8"/>
        <v>2027</v>
      </c>
      <c r="X114" t="str">
        <f t="shared" si="9"/>
        <v>42027</v>
      </c>
      <c r="Y114" t="str">
        <f t="shared" si="10"/>
        <v>742027</v>
      </c>
      <c r="AC114" s="31"/>
    </row>
    <row r="115" spans="1:29" x14ac:dyDescent="0.25">
      <c r="A115" s="90" t="s">
        <v>534</v>
      </c>
      <c r="B115" s="90" t="s">
        <v>535</v>
      </c>
      <c r="C115" s="90" t="s">
        <v>271</v>
      </c>
      <c r="D115" s="90">
        <v>11</v>
      </c>
      <c r="E115" s="114" t="s">
        <v>520</v>
      </c>
      <c r="F115" s="114" t="s">
        <v>297</v>
      </c>
      <c r="G115" s="10"/>
      <c r="T115" s="31">
        <f t="shared" si="11"/>
        <v>46482</v>
      </c>
      <c r="U115">
        <f t="shared" si="6"/>
        <v>1</v>
      </c>
      <c r="V115">
        <f t="shared" si="7"/>
        <v>4</v>
      </c>
      <c r="W115">
        <f t="shared" si="8"/>
        <v>2027</v>
      </c>
      <c r="X115" t="str">
        <f t="shared" si="9"/>
        <v>42027</v>
      </c>
      <c r="Y115" t="str">
        <f t="shared" si="10"/>
        <v>142027</v>
      </c>
      <c r="AC115" s="31"/>
    </row>
    <row r="116" spans="1:29" x14ac:dyDescent="0.25">
      <c r="A116" s="113" t="s">
        <v>536</v>
      </c>
      <c r="B116" s="113" t="s">
        <v>537</v>
      </c>
      <c r="C116" s="113" t="s">
        <v>356</v>
      </c>
      <c r="D116" s="113">
        <v>11</v>
      </c>
      <c r="E116" s="114" t="s">
        <v>520</v>
      </c>
      <c r="F116" s="114" t="s">
        <v>297</v>
      </c>
      <c r="G116" s="10"/>
      <c r="T116" s="31">
        <f t="shared" si="11"/>
        <v>46483</v>
      </c>
      <c r="U116">
        <f t="shared" si="6"/>
        <v>2</v>
      </c>
      <c r="V116">
        <f t="shared" si="7"/>
        <v>4</v>
      </c>
      <c r="W116">
        <f t="shared" si="8"/>
        <v>2027</v>
      </c>
      <c r="X116" t="str">
        <f t="shared" si="9"/>
        <v>42027</v>
      </c>
      <c r="Y116" t="str">
        <f t="shared" si="10"/>
        <v>242027</v>
      </c>
      <c r="AC116" s="31"/>
    </row>
    <row r="117" spans="1:29" x14ac:dyDescent="0.25">
      <c r="A117" s="90" t="s">
        <v>538</v>
      </c>
      <c r="B117" s="90" t="s">
        <v>539</v>
      </c>
      <c r="C117" s="90" t="s">
        <v>271</v>
      </c>
      <c r="D117" s="90">
        <v>11</v>
      </c>
      <c r="E117" s="114" t="s">
        <v>296</v>
      </c>
      <c r="F117" s="114" t="s">
        <v>297</v>
      </c>
      <c r="G117" s="10"/>
      <c r="T117" s="31">
        <f t="shared" si="11"/>
        <v>46484</v>
      </c>
      <c r="U117">
        <f t="shared" si="6"/>
        <v>3</v>
      </c>
      <c r="V117">
        <f t="shared" si="7"/>
        <v>4</v>
      </c>
      <c r="W117">
        <f t="shared" si="8"/>
        <v>2027</v>
      </c>
      <c r="X117" t="str">
        <f t="shared" si="9"/>
        <v>42027</v>
      </c>
      <c r="Y117" t="str">
        <f t="shared" si="10"/>
        <v>342027</v>
      </c>
      <c r="AC117" s="31"/>
    </row>
    <row r="118" spans="1:29" x14ac:dyDescent="0.25">
      <c r="A118" s="113" t="s">
        <v>540</v>
      </c>
      <c r="B118" s="113" t="s">
        <v>541</v>
      </c>
      <c r="C118" s="113" t="s">
        <v>271</v>
      </c>
      <c r="D118" s="113">
        <v>11</v>
      </c>
      <c r="E118" s="114" t="s">
        <v>499</v>
      </c>
      <c r="F118" s="114" t="s">
        <v>297</v>
      </c>
      <c r="G118" s="10"/>
      <c r="T118" s="31">
        <f t="shared" si="11"/>
        <v>46485</v>
      </c>
      <c r="U118">
        <f t="shared" si="6"/>
        <v>4</v>
      </c>
      <c r="V118">
        <f t="shared" si="7"/>
        <v>4</v>
      </c>
      <c r="W118">
        <f t="shared" si="8"/>
        <v>2027</v>
      </c>
      <c r="X118" t="str">
        <f t="shared" si="9"/>
        <v>42027</v>
      </c>
      <c r="Y118" t="str">
        <f t="shared" si="10"/>
        <v>442027</v>
      </c>
      <c r="AC118" s="31"/>
    </row>
    <row r="119" spans="1:29" x14ac:dyDescent="0.25">
      <c r="A119" s="90" t="s">
        <v>542</v>
      </c>
      <c r="B119" s="90" t="s">
        <v>543</v>
      </c>
      <c r="C119" s="90" t="s">
        <v>356</v>
      </c>
      <c r="D119" s="90">
        <v>11</v>
      </c>
      <c r="E119" s="114" t="s">
        <v>544</v>
      </c>
      <c r="F119" s="114" t="s">
        <v>297</v>
      </c>
      <c r="G119" s="10"/>
      <c r="T119" s="31">
        <f t="shared" si="11"/>
        <v>46486</v>
      </c>
      <c r="U119">
        <f t="shared" si="6"/>
        <v>5</v>
      </c>
      <c r="V119">
        <f t="shared" si="7"/>
        <v>4</v>
      </c>
      <c r="W119">
        <f t="shared" si="8"/>
        <v>2027</v>
      </c>
      <c r="X119" t="str">
        <f t="shared" si="9"/>
        <v>42027</v>
      </c>
      <c r="Y119" t="str">
        <f t="shared" si="10"/>
        <v>542027</v>
      </c>
      <c r="AC119" s="31"/>
    </row>
    <row r="120" spans="1:29" x14ac:dyDescent="0.25">
      <c r="A120" s="113" t="s">
        <v>545</v>
      </c>
      <c r="B120" s="113" t="s">
        <v>546</v>
      </c>
      <c r="C120" s="113" t="s">
        <v>271</v>
      </c>
      <c r="D120" s="113">
        <v>11</v>
      </c>
      <c r="E120" s="114" t="s">
        <v>436</v>
      </c>
      <c r="F120" s="114" t="s">
        <v>297</v>
      </c>
      <c r="G120" s="10"/>
      <c r="T120" s="31">
        <f t="shared" si="11"/>
        <v>46487</v>
      </c>
      <c r="U120">
        <f t="shared" si="6"/>
        <v>6</v>
      </c>
      <c r="V120">
        <f t="shared" si="7"/>
        <v>4</v>
      </c>
      <c r="W120">
        <f t="shared" si="8"/>
        <v>2027</v>
      </c>
      <c r="X120" t="str">
        <f t="shared" si="9"/>
        <v>42027</v>
      </c>
      <c r="Y120" t="str">
        <f t="shared" si="10"/>
        <v>642027</v>
      </c>
      <c r="AC120" s="31"/>
    </row>
    <row r="121" spans="1:29" x14ac:dyDescent="0.25">
      <c r="A121" s="90" t="s">
        <v>547</v>
      </c>
      <c r="B121" s="90" t="s">
        <v>548</v>
      </c>
      <c r="C121" s="90" t="s">
        <v>271</v>
      </c>
      <c r="D121" s="90">
        <v>11</v>
      </c>
      <c r="E121" s="114" t="s">
        <v>436</v>
      </c>
      <c r="F121" s="114" t="s">
        <v>297</v>
      </c>
      <c r="G121" s="10"/>
      <c r="T121" s="31">
        <f t="shared" si="11"/>
        <v>46488</v>
      </c>
      <c r="U121">
        <f t="shared" si="6"/>
        <v>7</v>
      </c>
      <c r="V121">
        <f t="shared" si="7"/>
        <v>4</v>
      </c>
      <c r="W121">
        <f t="shared" si="8"/>
        <v>2027</v>
      </c>
      <c r="X121" t="str">
        <f t="shared" si="9"/>
        <v>42027</v>
      </c>
      <c r="Y121" t="str">
        <f t="shared" si="10"/>
        <v>742027</v>
      </c>
      <c r="AC121" s="31"/>
    </row>
    <row r="122" spans="1:29" x14ac:dyDescent="0.25">
      <c r="A122" s="113" t="s">
        <v>549</v>
      </c>
      <c r="B122" s="113" t="s">
        <v>550</v>
      </c>
      <c r="C122" s="113" t="s">
        <v>271</v>
      </c>
      <c r="D122" s="113">
        <v>11</v>
      </c>
      <c r="E122" s="114" t="s">
        <v>436</v>
      </c>
      <c r="F122" s="114" t="s">
        <v>297</v>
      </c>
      <c r="G122" s="10"/>
      <c r="T122" s="31">
        <f t="shared" si="11"/>
        <v>46489</v>
      </c>
      <c r="U122">
        <f t="shared" si="6"/>
        <v>1</v>
      </c>
      <c r="V122">
        <f t="shared" si="7"/>
        <v>4</v>
      </c>
      <c r="W122">
        <f t="shared" si="8"/>
        <v>2027</v>
      </c>
      <c r="X122" t="str">
        <f t="shared" si="9"/>
        <v>42027</v>
      </c>
      <c r="Y122" t="str">
        <f t="shared" si="10"/>
        <v>142027</v>
      </c>
      <c r="AC122" s="31"/>
    </row>
    <row r="123" spans="1:29" x14ac:dyDescent="0.25">
      <c r="A123" s="90" t="s">
        <v>551</v>
      </c>
      <c r="B123" s="90" t="s">
        <v>552</v>
      </c>
      <c r="C123" s="90" t="s">
        <v>271</v>
      </c>
      <c r="D123" s="90">
        <v>11</v>
      </c>
      <c r="E123" s="114" t="s">
        <v>436</v>
      </c>
      <c r="F123" s="114" t="s">
        <v>297</v>
      </c>
      <c r="G123" s="10"/>
      <c r="T123" s="31">
        <f t="shared" si="11"/>
        <v>46490</v>
      </c>
      <c r="U123">
        <f t="shared" si="6"/>
        <v>2</v>
      </c>
      <c r="V123">
        <f t="shared" si="7"/>
        <v>4</v>
      </c>
      <c r="W123">
        <f t="shared" si="8"/>
        <v>2027</v>
      </c>
      <c r="X123" t="str">
        <f t="shared" si="9"/>
        <v>42027</v>
      </c>
      <c r="Y123" t="str">
        <f t="shared" si="10"/>
        <v>242027</v>
      </c>
      <c r="AC123" s="31"/>
    </row>
    <row r="124" spans="1:29" x14ac:dyDescent="0.25">
      <c r="A124" s="113" t="s">
        <v>553</v>
      </c>
      <c r="B124" s="113" t="s">
        <v>554</v>
      </c>
      <c r="C124" s="113" t="s">
        <v>271</v>
      </c>
      <c r="D124" s="113">
        <v>11</v>
      </c>
      <c r="E124" s="114" t="s">
        <v>499</v>
      </c>
      <c r="F124" s="114" t="s">
        <v>297</v>
      </c>
      <c r="G124" s="10"/>
      <c r="T124" s="31">
        <f t="shared" si="11"/>
        <v>46491</v>
      </c>
      <c r="U124">
        <f t="shared" si="6"/>
        <v>3</v>
      </c>
      <c r="V124">
        <f t="shared" si="7"/>
        <v>4</v>
      </c>
      <c r="W124">
        <f t="shared" si="8"/>
        <v>2027</v>
      </c>
      <c r="X124" t="str">
        <f t="shared" si="9"/>
        <v>42027</v>
      </c>
      <c r="Y124" t="str">
        <f t="shared" si="10"/>
        <v>342027</v>
      </c>
      <c r="AC124" s="31"/>
    </row>
    <row r="125" spans="1:29" x14ac:dyDescent="0.25">
      <c r="A125" s="90" t="s">
        <v>555</v>
      </c>
      <c r="B125" s="90" t="s">
        <v>556</v>
      </c>
      <c r="C125" s="90" t="s">
        <v>271</v>
      </c>
      <c r="D125" s="90">
        <v>11</v>
      </c>
      <c r="E125" s="114" t="s">
        <v>335</v>
      </c>
      <c r="F125" s="114" t="s">
        <v>297</v>
      </c>
      <c r="G125" s="10"/>
      <c r="T125" s="31">
        <f t="shared" si="11"/>
        <v>46492</v>
      </c>
      <c r="U125">
        <f t="shared" si="6"/>
        <v>4</v>
      </c>
      <c r="V125">
        <f t="shared" si="7"/>
        <v>4</v>
      </c>
      <c r="W125">
        <f t="shared" si="8"/>
        <v>2027</v>
      </c>
      <c r="X125" t="str">
        <f t="shared" si="9"/>
        <v>42027</v>
      </c>
      <c r="Y125" t="str">
        <f t="shared" si="10"/>
        <v>442027</v>
      </c>
      <c r="AC125" s="31"/>
    </row>
    <row r="126" spans="1:29" x14ac:dyDescent="0.25">
      <c r="A126" s="113" t="s">
        <v>557</v>
      </c>
      <c r="B126" s="113" t="s">
        <v>558</v>
      </c>
      <c r="C126" s="113" t="s">
        <v>271</v>
      </c>
      <c r="D126" s="113">
        <v>11</v>
      </c>
      <c r="E126" s="114" t="s">
        <v>499</v>
      </c>
      <c r="F126" s="114" t="s">
        <v>297</v>
      </c>
      <c r="G126" s="10"/>
      <c r="T126" s="31">
        <f t="shared" si="11"/>
        <v>46493</v>
      </c>
      <c r="U126">
        <f t="shared" si="6"/>
        <v>5</v>
      </c>
      <c r="V126">
        <f t="shared" si="7"/>
        <v>4</v>
      </c>
      <c r="W126">
        <f t="shared" si="8"/>
        <v>2027</v>
      </c>
      <c r="X126" t="str">
        <f t="shared" si="9"/>
        <v>42027</v>
      </c>
      <c r="Y126" t="str">
        <f t="shared" si="10"/>
        <v>542027</v>
      </c>
      <c r="AC126" s="31"/>
    </row>
    <row r="127" spans="1:29" x14ac:dyDescent="0.25">
      <c r="A127" s="90" t="s">
        <v>559</v>
      </c>
      <c r="B127" s="90" t="s">
        <v>560</v>
      </c>
      <c r="C127" s="90" t="s">
        <v>271</v>
      </c>
      <c r="D127" s="90">
        <v>11</v>
      </c>
      <c r="E127" s="114" t="s">
        <v>347</v>
      </c>
      <c r="F127" s="114" t="s">
        <v>278</v>
      </c>
      <c r="G127" s="10"/>
      <c r="T127" s="31">
        <f t="shared" si="11"/>
        <v>46494</v>
      </c>
      <c r="U127">
        <f t="shared" si="6"/>
        <v>6</v>
      </c>
      <c r="V127">
        <f t="shared" si="7"/>
        <v>4</v>
      </c>
      <c r="W127">
        <f t="shared" si="8"/>
        <v>2027</v>
      </c>
      <c r="X127" t="str">
        <f t="shared" si="9"/>
        <v>42027</v>
      </c>
      <c r="Y127" t="str">
        <f t="shared" si="10"/>
        <v>642027</v>
      </c>
      <c r="AC127" s="31"/>
    </row>
    <row r="128" spans="1:29" x14ac:dyDescent="0.25">
      <c r="A128" s="113" t="s">
        <v>561</v>
      </c>
      <c r="B128" s="113" t="s">
        <v>562</v>
      </c>
      <c r="C128" s="113" t="s">
        <v>271</v>
      </c>
      <c r="D128" s="113">
        <v>11</v>
      </c>
      <c r="E128" s="114" t="s">
        <v>563</v>
      </c>
      <c r="F128" s="114" t="s">
        <v>297</v>
      </c>
      <c r="G128" s="10"/>
      <c r="T128" s="31">
        <f t="shared" si="11"/>
        <v>46495</v>
      </c>
      <c r="U128">
        <f t="shared" si="6"/>
        <v>7</v>
      </c>
      <c r="V128">
        <f t="shared" si="7"/>
        <v>4</v>
      </c>
      <c r="W128">
        <f t="shared" si="8"/>
        <v>2027</v>
      </c>
      <c r="X128" t="str">
        <f t="shared" si="9"/>
        <v>42027</v>
      </c>
      <c r="Y128" t="str">
        <f t="shared" si="10"/>
        <v>742027</v>
      </c>
      <c r="AC128" s="31"/>
    </row>
    <row r="129" spans="1:29" x14ac:dyDescent="0.25">
      <c r="A129" s="90" t="s">
        <v>564</v>
      </c>
      <c r="B129" s="90" t="s">
        <v>565</v>
      </c>
      <c r="C129" s="90" t="s">
        <v>276</v>
      </c>
      <c r="D129" s="90">
        <v>11</v>
      </c>
      <c r="E129" s="114" t="s">
        <v>283</v>
      </c>
      <c r="F129" s="114" t="s">
        <v>284</v>
      </c>
      <c r="G129" s="10"/>
      <c r="T129" s="31">
        <f t="shared" si="11"/>
        <v>46496</v>
      </c>
      <c r="U129">
        <f t="shared" si="6"/>
        <v>1</v>
      </c>
      <c r="V129">
        <f t="shared" si="7"/>
        <v>4</v>
      </c>
      <c r="W129">
        <f t="shared" si="8"/>
        <v>2027</v>
      </c>
      <c r="X129" t="str">
        <f t="shared" si="9"/>
        <v>42027</v>
      </c>
      <c r="Y129" t="str">
        <f t="shared" si="10"/>
        <v>142027</v>
      </c>
      <c r="AC129" s="31"/>
    </row>
    <row r="130" spans="1:29" x14ac:dyDescent="0.25">
      <c r="A130" s="113" t="s">
        <v>566</v>
      </c>
      <c r="B130" s="113" t="s">
        <v>567</v>
      </c>
      <c r="C130" s="113" t="s">
        <v>276</v>
      </c>
      <c r="D130" s="113">
        <v>11</v>
      </c>
      <c r="E130" s="114" t="s">
        <v>283</v>
      </c>
      <c r="F130" s="114" t="s">
        <v>284</v>
      </c>
      <c r="G130" s="10"/>
      <c r="T130" s="31">
        <f t="shared" si="11"/>
        <v>46497</v>
      </c>
      <c r="U130">
        <f t="shared" si="6"/>
        <v>2</v>
      </c>
      <c r="V130">
        <f t="shared" si="7"/>
        <v>4</v>
      </c>
      <c r="W130">
        <f t="shared" si="8"/>
        <v>2027</v>
      </c>
      <c r="X130" t="str">
        <f t="shared" si="9"/>
        <v>42027</v>
      </c>
      <c r="Y130" t="str">
        <f t="shared" si="10"/>
        <v>242027</v>
      </c>
      <c r="AC130" s="31"/>
    </row>
    <row r="131" spans="1:29" x14ac:dyDescent="0.25">
      <c r="A131" s="90" t="s">
        <v>568</v>
      </c>
      <c r="B131" s="90" t="s">
        <v>569</v>
      </c>
      <c r="C131" s="90" t="s">
        <v>271</v>
      </c>
      <c r="D131" s="90">
        <v>82</v>
      </c>
      <c r="E131" s="114" t="s">
        <v>476</v>
      </c>
      <c r="F131" s="114" t="s">
        <v>353</v>
      </c>
      <c r="G131" s="10"/>
      <c r="T131" s="31">
        <f t="shared" si="11"/>
        <v>46498</v>
      </c>
      <c r="U131">
        <f t="shared" ref="U131:U195" si="12">WEEKDAY(T131,2)</f>
        <v>3</v>
      </c>
      <c r="V131">
        <f t="shared" ref="V131:V195" si="13">MONTH(T131)</f>
        <v>4</v>
      </c>
      <c r="W131">
        <f t="shared" ref="W131:W195" si="14">YEAR(T131)</f>
        <v>2027</v>
      </c>
      <c r="X131" t="str">
        <f t="shared" ref="X131:X195" si="15">V131&amp;W131</f>
        <v>42027</v>
      </c>
      <c r="Y131" t="str">
        <f t="shared" ref="Y131:Y195" si="16">U131&amp;V131&amp;W131</f>
        <v>342027</v>
      </c>
      <c r="AC131" s="31"/>
    </row>
    <row r="132" spans="1:29" x14ac:dyDescent="0.25">
      <c r="A132" s="113" t="s">
        <v>570</v>
      </c>
      <c r="B132" s="113" t="s">
        <v>571</v>
      </c>
      <c r="C132" s="113" t="s">
        <v>271</v>
      </c>
      <c r="D132" s="113">
        <v>11</v>
      </c>
      <c r="E132" s="114" t="s">
        <v>283</v>
      </c>
      <c r="F132" s="114" t="s">
        <v>284</v>
      </c>
      <c r="G132" s="10"/>
      <c r="T132" s="31">
        <f t="shared" ref="T132:T196" si="17">T131+1</f>
        <v>46499</v>
      </c>
      <c r="U132">
        <f t="shared" si="12"/>
        <v>4</v>
      </c>
      <c r="V132">
        <f t="shared" si="13"/>
        <v>4</v>
      </c>
      <c r="W132">
        <f t="shared" si="14"/>
        <v>2027</v>
      </c>
      <c r="X132" t="str">
        <f t="shared" si="15"/>
        <v>42027</v>
      </c>
      <c r="Y132" t="str">
        <f t="shared" si="16"/>
        <v>442027</v>
      </c>
      <c r="AC132" s="31"/>
    </row>
    <row r="133" spans="1:29" x14ac:dyDescent="0.25">
      <c r="A133" s="90" t="s">
        <v>572</v>
      </c>
      <c r="B133" s="90" t="s">
        <v>573</v>
      </c>
      <c r="C133" s="90" t="s">
        <v>338</v>
      </c>
      <c r="D133" s="90">
        <v>11</v>
      </c>
      <c r="E133" s="114" t="s">
        <v>436</v>
      </c>
      <c r="F133" s="114" t="s">
        <v>297</v>
      </c>
      <c r="G133" s="10"/>
      <c r="T133" s="31">
        <f t="shared" si="17"/>
        <v>46500</v>
      </c>
      <c r="U133">
        <f t="shared" si="12"/>
        <v>5</v>
      </c>
      <c r="V133">
        <f t="shared" si="13"/>
        <v>4</v>
      </c>
      <c r="W133">
        <f t="shared" si="14"/>
        <v>2027</v>
      </c>
      <c r="X133" t="str">
        <f t="shared" si="15"/>
        <v>42027</v>
      </c>
      <c r="Y133" t="str">
        <f t="shared" si="16"/>
        <v>542027</v>
      </c>
      <c r="AC133" s="31"/>
    </row>
    <row r="134" spans="1:29" x14ac:dyDescent="0.25">
      <c r="A134" s="113" t="s">
        <v>574</v>
      </c>
      <c r="B134" s="113" t="s">
        <v>575</v>
      </c>
      <c r="C134" s="113" t="s">
        <v>276</v>
      </c>
      <c r="D134" s="113">
        <v>11</v>
      </c>
      <c r="E134" s="114" t="s">
        <v>490</v>
      </c>
      <c r="F134" s="114" t="s">
        <v>273</v>
      </c>
      <c r="G134" s="10"/>
      <c r="T134" s="31">
        <f>T133+1</f>
        <v>46501</v>
      </c>
      <c r="U134">
        <f t="shared" si="12"/>
        <v>6</v>
      </c>
      <c r="V134">
        <f t="shared" si="13"/>
        <v>4</v>
      </c>
      <c r="W134">
        <f t="shared" si="14"/>
        <v>2027</v>
      </c>
      <c r="X134" t="str">
        <f t="shared" si="15"/>
        <v>42027</v>
      </c>
      <c r="Y134" t="str">
        <f t="shared" si="16"/>
        <v>642027</v>
      </c>
      <c r="AC134" s="31"/>
    </row>
    <row r="135" spans="1:29" x14ac:dyDescent="0.25">
      <c r="A135" s="90" t="s">
        <v>576</v>
      </c>
      <c r="B135" s="90" t="s">
        <v>577</v>
      </c>
      <c r="C135" s="90" t="s">
        <v>271</v>
      </c>
      <c r="D135" s="90">
        <v>11</v>
      </c>
      <c r="E135" s="114" t="s">
        <v>310</v>
      </c>
      <c r="F135" s="114" t="s">
        <v>273</v>
      </c>
      <c r="G135" s="10"/>
      <c r="T135" s="31">
        <f t="shared" si="17"/>
        <v>46502</v>
      </c>
      <c r="U135">
        <f t="shared" si="12"/>
        <v>7</v>
      </c>
      <c r="V135">
        <f t="shared" si="13"/>
        <v>4</v>
      </c>
      <c r="W135">
        <f t="shared" si="14"/>
        <v>2027</v>
      </c>
      <c r="X135" t="str">
        <f t="shared" si="15"/>
        <v>42027</v>
      </c>
      <c r="Y135" t="str">
        <f t="shared" si="16"/>
        <v>742027</v>
      </c>
      <c r="AC135" s="31"/>
    </row>
    <row r="136" spans="1:29" x14ac:dyDescent="0.25">
      <c r="A136" s="113" t="s">
        <v>578</v>
      </c>
      <c r="B136" s="113" t="s">
        <v>579</v>
      </c>
      <c r="C136" s="113" t="s">
        <v>338</v>
      </c>
      <c r="D136" s="113">
        <v>11</v>
      </c>
      <c r="E136" s="114" t="s">
        <v>292</v>
      </c>
      <c r="F136" s="114" t="s">
        <v>293</v>
      </c>
      <c r="G136" s="10"/>
      <c r="T136" s="31">
        <f t="shared" si="17"/>
        <v>46503</v>
      </c>
      <c r="U136">
        <f t="shared" si="12"/>
        <v>1</v>
      </c>
      <c r="V136">
        <f t="shared" si="13"/>
        <v>4</v>
      </c>
      <c r="W136">
        <f t="shared" si="14"/>
        <v>2027</v>
      </c>
      <c r="X136" t="str">
        <f t="shared" si="15"/>
        <v>42027</v>
      </c>
      <c r="Y136" t="str">
        <f t="shared" si="16"/>
        <v>142027</v>
      </c>
      <c r="AC136" s="31"/>
    </row>
    <row r="137" spans="1:29" x14ac:dyDescent="0.25">
      <c r="A137" s="90" t="s">
        <v>580</v>
      </c>
      <c r="B137" s="90" t="s">
        <v>581</v>
      </c>
      <c r="C137" s="90" t="s">
        <v>271</v>
      </c>
      <c r="D137" s="90">
        <v>11</v>
      </c>
      <c r="E137" s="114" t="s">
        <v>520</v>
      </c>
      <c r="F137" s="114" t="s">
        <v>297</v>
      </c>
      <c r="G137" s="10"/>
      <c r="T137" s="31">
        <f t="shared" si="17"/>
        <v>46504</v>
      </c>
      <c r="U137">
        <f t="shared" si="12"/>
        <v>2</v>
      </c>
      <c r="V137">
        <f t="shared" si="13"/>
        <v>4</v>
      </c>
      <c r="W137">
        <f t="shared" si="14"/>
        <v>2027</v>
      </c>
      <c r="X137" t="str">
        <f t="shared" si="15"/>
        <v>42027</v>
      </c>
      <c r="Y137" t="str">
        <f t="shared" si="16"/>
        <v>242027</v>
      </c>
      <c r="AC137" s="31"/>
    </row>
    <row r="138" spans="1:29" x14ac:dyDescent="0.25">
      <c r="A138" s="113" t="s">
        <v>582</v>
      </c>
      <c r="B138" s="113" t="s">
        <v>583</v>
      </c>
      <c r="C138" s="113" t="s">
        <v>271</v>
      </c>
      <c r="D138" s="113">
        <v>11</v>
      </c>
      <c r="E138" s="114" t="s">
        <v>277</v>
      </c>
      <c r="F138" s="114" t="s">
        <v>278</v>
      </c>
      <c r="G138" s="10"/>
      <c r="T138" s="31">
        <f t="shared" si="17"/>
        <v>46505</v>
      </c>
      <c r="U138">
        <f t="shared" si="12"/>
        <v>3</v>
      </c>
      <c r="V138">
        <f t="shared" si="13"/>
        <v>4</v>
      </c>
      <c r="W138">
        <f t="shared" si="14"/>
        <v>2027</v>
      </c>
      <c r="X138" t="str">
        <f t="shared" si="15"/>
        <v>42027</v>
      </c>
      <c r="Y138" t="str">
        <f t="shared" si="16"/>
        <v>342027</v>
      </c>
      <c r="AC138" s="31"/>
    </row>
    <row r="139" spans="1:29" x14ac:dyDescent="0.25">
      <c r="A139" s="90" t="s">
        <v>584</v>
      </c>
      <c r="B139" s="90" t="s">
        <v>585</v>
      </c>
      <c r="C139" s="90" t="s">
        <v>338</v>
      </c>
      <c r="D139" s="90">
        <v>11</v>
      </c>
      <c r="E139" s="114" t="s">
        <v>277</v>
      </c>
      <c r="F139" s="114" t="s">
        <v>278</v>
      </c>
      <c r="G139" s="10"/>
      <c r="T139" s="31">
        <f t="shared" si="17"/>
        <v>46506</v>
      </c>
      <c r="U139">
        <f t="shared" si="12"/>
        <v>4</v>
      </c>
      <c r="V139">
        <f t="shared" si="13"/>
        <v>4</v>
      </c>
      <c r="W139">
        <f t="shared" si="14"/>
        <v>2027</v>
      </c>
      <c r="X139" t="str">
        <f t="shared" si="15"/>
        <v>42027</v>
      </c>
      <c r="Y139" t="str">
        <f t="shared" si="16"/>
        <v>442027</v>
      </c>
      <c r="AC139" s="31"/>
    </row>
    <row r="140" spans="1:29" x14ac:dyDescent="0.25">
      <c r="A140" s="113" t="s">
        <v>586</v>
      </c>
      <c r="B140" s="113" t="s">
        <v>587</v>
      </c>
      <c r="C140" s="113" t="s">
        <v>338</v>
      </c>
      <c r="D140" s="113">
        <v>11</v>
      </c>
      <c r="E140" s="114" t="s">
        <v>289</v>
      </c>
      <c r="F140" s="114" t="s">
        <v>273</v>
      </c>
      <c r="G140" s="10"/>
      <c r="T140" s="31">
        <f t="shared" si="17"/>
        <v>46507</v>
      </c>
      <c r="U140">
        <f t="shared" si="12"/>
        <v>5</v>
      </c>
      <c r="V140">
        <f t="shared" si="13"/>
        <v>4</v>
      </c>
      <c r="W140">
        <f t="shared" si="14"/>
        <v>2027</v>
      </c>
      <c r="X140" t="str">
        <f t="shared" si="15"/>
        <v>42027</v>
      </c>
      <c r="Y140" t="str">
        <f t="shared" si="16"/>
        <v>542027</v>
      </c>
      <c r="AC140" s="31"/>
    </row>
    <row r="141" spans="1:29" x14ac:dyDescent="0.25">
      <c r="A141" s="90" t="s">
        <v>588</v>
      </c>
      <c r="B141" s="90" t="s">
        <v>589</v>
      </c>
      <c r="C141" s="90" t="s">
        <v>271</v>
      </c>
      <c r="D141" s="90">
        <v>11</v>
      </c>
      <c r="E141" s="114" t="s">
        <v>410</v>
      </c>
      <c r="F141" s="114" t="s">
        <v>278</v>
      </c>
      <c r="G141" s="10"/>
      <c r="T141" s="31">
        <f t="shared" si="17"/>
        <v>46508</v>
      </c>
      <c r="U141">
        <f t="shared" si="12"/>
        <v>6</v>
      </c>
      <c r="V141">
        <f t="shared" si="13"/>
        <v>5</v>
      </c>
      <c r="W141">
        <f t="shared" si="14"/>
        <v>2027</v>
      </c>
      <c r="X141" t="str">
        <f t="shared" si="15"/>
        <v>52027</v>
      </c>
      <c r="Y141" t="str">
        <f t="shared" si="16"/>
        <v>652027</v>
      </c>
      <c r="AC141" s="31"/>
    </row>
    <row r="142" spans="1:29" x14ac:dyDescent="0.25">
      <c r="A142" s="113" t="s">
        <v>590</v>
      </c>
      <c r="B142" s="113" t="s">
        <v>591</v>
      </c>
      <c r="C142" s="113" t="s">
        <v>271</v>
      </c>
      <c r="D142" s="113">
        <v>11</v>
      </c>
      <c r="E142" s="114" t="s">
        <v>347</v>
      </c>
      <c r="F142" s="114" t="s">
        <v>278</v>
      </c>
      <c r="G142" s="10"/>
      <c r="T142" s="31">
        <f t="shared" si="17"/>
        <v>46509</v>
      </c>
      <c r="U142">
        <f t="shared" si="12"/>
        <v>7</v>
      </c>
      <c r="V142">
        <f t="shared" si="13"/>
        <v>5</v>
      </c>
      <c r="W142">
        <f t="shared" si="14"/>
        <v>2027</v>
      </c>
      <c r="X142" t="str">
        <f t="shared" si="15"/>
        <v>52027</v>
      </c>
      <c r="Y142" t="str">
        <f t="shared" si="16"/>
        <v>752027</v>
      </c>
      <c r="AC142" s="31"/>
    </row>
    <row r="143" spans="1:29" x14ac:dyDescent="0.25">
      <c r="A143" s="90" t="s">
        <v>592</v>
      </c>
      <c r="B143" s="90" t="s">
        <v>593</v>
      </c>
      <c r="C143" s="90" t="s">
        <v>271</v>
      </c>
      <c r="D143" s="90">
        <v>82</v>
      </c>
      <c r="E143" s="114" t="s">
        <v>476</v>
      </c>
      <c r="F143" s="114" t="s">
        <v>353</v>
      </c>
      <c r="G143" s="10"/>
      <c r="T143" s="31">
        <f t="shared" si="17"/>
        <v>46510</v>
      </c>
      <c r="U143">
        <f t="shared" si="12"/>
        <v>1</v>
      </c>
      <c r="V143">
        <f t="shared" si="13"/>
        <v>5</v>
      </c>
      <c r="W143">
        <f t="shared" si="14"/>
        <v>2027</v>
      </c>
      <c r="X143" t="str">
        <f t="shared" si="15"/>
        <v>52027</v>
      </c>
      <c r="Y143" t="str">
        <f t="shared" si="16"/>
        <v>152027</v>
      </c>
      <c r="AC143" s="31"/>
    </row>
    <row r="144" spans="1:29" x14ac:dyDescent="0.25">
      <c r="A144" s="113" t="s">
        <v>594</v>
      </c>
      <c r="B144" s="113" t="s">
        <v>595</v>
      </c>
      <c r="C144" s="113" t="s">
        <v>271</v>
      </c>
      <c r="D144" s="113">
        <v>11</v>
      </c>
      <c r="E144" s="114" t="s">
        <v>499</v>
      </c>
      <c r="F144" s="114" t="s">
        <v>297</v>
      </c>
      <c r="G144" s="10"/>
      <c r="T144" s="31">
        <f t="shared" si="17"/>
        <v>46511</v>
      </c>
      <c r="U144">
        <f t="shared" si="12"/>
        <v>2</v>
      </c>
      <c r="V144">
        <f t="shared" si="13"/>
        <v>5</v>
      </c>
      <c r="W144">
        <f t="shared" si="14"/>
        <v>2027</v>
      </c>
      <c r="X144" t="str">
        <f t="shared" si="15"/>
        <v>52027</v>
      </c>
      <c r="Y144" t="str">
        <f t="shared" si="16"/>
        <v>252027</v>
      </c>
      <c r="AC144" s="31"/>
    </row>
    <row r="145" spans="1:29" x14ac:dyDescent="0.25">
      <c r="A145" s="90" t="s">
        <v>596</v>
      </c>
      <c r="B145" s="90" t="s">
        <v>597</v>
      </c>
      <c r="C145" s="90" t="s">
        <v>356</v>
      </c>
      <c r="D145" s="90">
        <v>11</v>
      </c>
      <c r="E145" s="114" t="s">
        <v>499</v>
      </c>
      <c r="F145" s="114" t="s">
        <v>297</v>
      </c>
      <c r="G145" s="10"/>
      <c r="T145" s="31">
        <f t="shared" si="17"/>
        <v>46512</v>
      </c>
      <c r="U145">
        <f t="shared" si="12"/>
        <v>3</v>
      </c>
      <c r="V145">
        <f t="shared" si="13"/>
        <v>5</v>
      </c>
      <c r="W145">
        <f t="shared" si="14"/>
        <v>2027</v>
      </c>
      <c r="X145" t="str">
        <f t="shared" si="15"/>
        <v>52027</v>
      </c>
      <c r="Y145" t="str">
        <f t="shared" si="16"/>
        <v>352027</v>
      </c>
      <c r="AC145" s="31"/>
    </row>
    <row r="146" spans="1:29" x14ac:dyDescent="0.25">
      <c r="A146" s="113" t="s">
        <v>598</v>
      </c>
      <c r="B146" s="113" t="s">
        <v>599</v>
      </c>
      <c r="C146" s="113" t="s">
        <v>271</v>
      </c>
      <c r="D146" s="113">
        <v>11</v>
      </c>
      <c r="E146" s="114" t="s">
        <v>360</v>
      </c>
      <c r="F146" s="114" t="s">
        <v>284</v>
      </c>
      <c r="G146" s="10"/>
      <c r="T146" s="31">
        <f t="shared" si="17"/>
        <v>46513</v>
      </c>
      <c r="U146">
        <f t="shared" si="12"/>
        <v>4</v>
      </c>
      <c r="V146">
        <f t="shared" si="13"/>
        <v>5</v>
      </c>
      <c r="W146">
        <f t="shared" si="14"/>
        <v>2027</v>
      </c>
      <c r="X146" t="str">
        <f t="shared" si="15"/>
        <v>52027</v>
      </c>
      <c r="Y146" t="str">
        <f t="shared" si="16"/>
        <v>452027</v>
      </c>
      <c r="AC146" s="31"/>
    </row>
    <row r="147" spans="1:29" x14ac:dyDescent="0.25">
      <c r="A147" s="90" t="s">
        <v>600</v>
      </c>
      <c r="B147" s="90" t="s">
        <v>601</v>
      </c>
      <c r="C147" s="90" t="s">
        <v>276</v>
      </c>
      <c r="D147" s="90">
        <v>11</v>
      </c>
      <c r="E147" s="114" t="s">
        <v>289</v>
      </c>
      <c r="F147" s="114" t="s">
        <v>273</v>
      </c>
      <c r="G147" s="10"/>
      <c r="T147" s="31">
        <f t="shared" si="17"/>
        <v>46514</v>
      </c>
      <c r="U147">
        <f t="shared" si="12"/>
        <v>5</v>
      </c>
      <c r="V147">
        <f t="shared" si="13"/>
        <v>5</v>
      </c>
      <c r="W147">
        <f t="shared" si="14"/>
        <v>2027</v>
      </c>
      <c r="X147" t="str">
        <f t="shared" si="15"/>
        <v>52027</v>
      </c>
      <c r="Y147" t="str">
        <f t="shared" si="16"/>
        <v>552027</v>
      </c>
      <c r="AC147" s="31"/>
    </row>
    <row r="148" spans="1:29" x14ac:dyDescent="0.25">
      <c r="A148" s="113" t="s">
        <v>602</v>
      </c>
      <c r="B148" s="113" t="s">
        <v>603</v>
      </c>
      <c r="C148" s="113" t="s">
        <v>276</v>
      </c>
      <c r="D148" s="113">
        <v>11</v>
      </c>
      <c r="E148" s="114" t="s">
        <v>283</v>
      </c>
      <c r="F148" s="114" t="s">
        <v>284</v>
      </c>
      <c r="G148" s="10"/>
      <c r="T148" s="31">
        <f t="shared" si="17"/>
        <v>46515</v>
      </c>
      <c r="U148">
        <f t="shared" si="12"/>
        <v>6</v>
      </c>
      <c r="V148">
        <f t="shared" si="13"/>
        <v>5</v>
      </c>
      <c r="W148">
        <f t="shared" si="14"/>
        <v>2027</v>
      </c>
      <c r="X148" t="str">
        <f t="shared" si="15"/>
        <v>52027</v>
      </c>
      <c r="Y148" t="str">
        <f t="shared" si="16"/>
        <v>652027</v>
      </c>
      <c r="AC148" s="31"/>
    </row>
    <row r="149" spans="1:29" x14ac:dyDescent="0.25">
      <c r="A149" s="90" t="s">
        <v>604</v>
      </c>
      <c r="B149" s="90" t="s">
        <v>605</v>
      </c>
      <c r="C149" s="90" t="s">
        <v>271</v>
      </c>
      <c r="D149" s="90">
        <v>11</v>
      </c>
      <c r="E149" s="114" t="s">
        <v>490</v>
      </c>
      <c r="F149" s="114" t="s">
        <v>273</v>
      </c>
      <c r="G149" s="10"/>
      <c r="T149" s="31">
        <f t="shared" si="17"/>
        <v>46516</v>
      </c>
      <c r="U149">
        <f t="shared" si="12"/>
        <v>7</v>
      </c>
      <c r="V149">
        <f t="shared" si="13"/>
        <v>5</v>
      </c>
      <c r="W149">
        <f t="shared" si="14"/>
        <v>2027</v>
      </c>
      <c r="X149" t="str">
        <f t="shared" si="15"/>
        <v>52027</v>
      </c>
      <c r="Y149" t="str">
        <f t="shared" si="16"/>
        <v>752027</v>
      </c>
      <c r="AC149" s="31"/>
    </row>
    <row r="150" spans="1:29" x14ac:dyDescent="0.25">
      <c r="A150" s="113" t="s">
        <v>606</v>
      </c>
      <c r="B150" s="113" t="s">
        <v>607</v>
      </c>
      <c r="C150" s="113" t="s">
        <v>271</v>
      </c>
      <c r="D150" s="113">
        <v>11</v>
      </c>
      <c r="E150" s="114" t="s">
        <v>608</v>
      </c>
      <c r="F150" s="114" t="s">
        <v>353</v>
      </c>
      <c r="G150" s="10"/>
      <c r="T150" s="31">
        <f t="shared" si="17"/>
        <v>46517</v>
      </c>
      <c r="U150">
        <f t="shared" si="12"/>
        <v>1</v>
      </c>
      <c r="V150">
        <f t="shared" si="13"/>
        <v>5</v>
      </c>
      <c r="W150">
        <f t="shared" si="14"/>
        <v>2027</v>
      </c>
      <c r="X150" t="str">
        <f t="shared" si="15"/>
        <v>52027</v>
      </c>
      <c r="Y150" t="str">
        <f t="shared" si="16"/>
        <v>152027</v>
      </c>
      <c r="AC150" s="31"/>
    </row>
    <row r="151" spans="1:29" x14ac:dyDescent="0.25">
      <c r="A151" s="90" t="s">
        <v>609</v>
      </c>
      <c r="B151" s="90" t="s">
        <v>610</v>
      </c>
      <c r="C151" s="90" t="s">
        <v>276</v>
      </c>
      <c r="D151" s="90">
        <v>82</v>
      </c>
      <c r="E151" s="114" t="s">
        <v>352</v>
      </c>
      <c r="F151" s="114" t="s">
        <v>353</v>
      </c>
      <c r="G151" s="10"/>
      <c r="T151" s="31">
        <f t="shared" si="17"/>
        <v>46518</v>
      </c>
      <c r="U151">
        <f>WEEKDAY(T151,2)</f>
        <v>2</v>
      </c>
      <c r="V151">
        <f>MONTH(T151)</f>
        <v>5</v>
      </c>
      <c r="W151">
        <f>YEAR(T151)</f>
        <v>2027</v>
      </c>
      <c r="X151" t="str">
        <f>V151&amp;W151</f>
        <v>52027</v>
      </c>
      <c r="Y151" t="str">
        <f>U151&amp;V151&amp;W151</f>
        <v>252027</v>
      </c>
      <c r="AC151" s="31"/>
    </row>
    <row r="152" spans="1:29" x14ac:dyDescent="0.25">
      <c r="A152" s="113" t="s">
        <v>611</v>
      </c>
      <c r="B152" s="113" t="s">
        <v>612</v>
      </c>
      <c r="C152" s="113" t="s">
        <v>271</v>
      </c>
      <c r="D152" s="113">
        <v>11</v>
      </c>
      <c r="E152" s="114" t="s">
        <v>272</v>
      </c>
      <c r="F152" s="114" t="s">
        <v>273</v>
      </c>
      <c r="G152" s="10"/>
      <c r="T152" s="31">
        <f>T150+1</f>
        <v>46518</v>
      </c>
      <c r="U152">
        <f t="shared" si="12"/>
        <v>2</v>
      </c>
      <c r="V152">
        <f t="shared" si="13"/>
        <v>5</v>
      </c>
      <c r="W152">
        <f t="shared" si="14"/>
        <v>2027</v>
      </c>
      <c r="X152" t="str">
        <f t="shared" si="15"/>
        <v>52027</v>
      </c>
      <c r="Y152" t="str">
        <f t="shared" si="16"/>
        <v>252027</v>
      </c>
      <c r="AC152" s="31"/>
    </row>
    <row r="153" spans="1:29" x14ac:dyDescent="0.25">
      <c r="A153" s="90" t="s">
        <v>613</v>
      </c>
      <c r="B153" s="90" t="s">
        <v>614</v>
      </c>
      <c r="C153" s="90" t="s">
        <v>276</v>
      </c>
      <c r="D153" s="90">
        <v>11</v>
      </c>
      <c r="E153" s="114" t="s">
        <v>272</v>
      </c>
      <c r="F153" s="114" t="s">
        <v>273</v>
      </c>
      <c r="G153" s="10"/>
      <c r="T153" s="31">
        <f t="shared" si="17"/>
        <v>46519</v>
      </c>
      <c r="U153">
        <f t="shared" si="12"/>
        <v>3</v>
      </c>
      <c r="V153">
        <f t="shared" si="13"/>
        <v>5</v>
      </c>
      <c r="W153">
        <f t="shared" si="14"/>
        <v>2027</v>
      </c>
      <c r="X153" t="str">
        <f t="shared" si="15"/>
        <v>52027</v>
      </c>
      <c r="Y153" t="str">
        <f t="shared" si="16"/>
        <v>352027</v>
      </c>
      <c r="AC153" s="31"/>
    </row>
    <row r="154" spans="1:29" x14ac:dyDescent="0.25">
      <c r="A154" s="113" t="s">
        <v>615</v>
      </c>
      <c r="B154" s="113" t="s">
        <v>616</v>
      </c>
      <c r="C154" s="113" t="s">
        <v>276</v>
      </c>
      <c r="D154" s="113">
        <v>11</v>
      </c>
      <c r="E154" s="114" t="s">
        <v>347</v>
      </c>
      <c r="F154" s="114" t="s">
        <v>278</v>
      </c>
      <c r="G154" s="10"/>
      <c r="T154" s="31">
        <f t="shared" si="17"/>
        <v>46520</v>
      </c>
      <c r="U154">
        <f t="shared" si="12"/>
        <v>4</v>
      </c>
      <c r="V154">
        <f t="shared" si="13"/>
        <v>5</v>
      </c>
      <c r="W154">
        <f t="shared" si="14"/>
        <v>2027</v>
      </c>
      <c r="X154" t="str">
        <f t="shared" si="15"/>
        <v>52027</v>
      </c>
      <c r="Y154" t="str">
        <f t="shared" si="16"/>
        <v>452027</v>
      </c>
      <c r="AC154" s="31"/>
    </row>
    <row r="155" spans="1:29" x14ac:dyDescent="0.25">
      <c r="A155" s="90" t="s">
        <v>617</v>
      </c>
      <c r="B155" s="90" t="s">
        <v>618</v>
      </c>
      <c r="C155" s="90" t="s">
        <v>271</v>
      </c>
      <c r="D155" s="90">
        <v>11</v>
      </c>
      <c r="E155" s="114" t="s">
        <v>410</v>
      </c>
      <c r="F155" s="114" t="s">
        <v>278</v>
      </c>
      <c r="G155" s="10"/>
      <c r="T155" s="31">
        <f t="shared" si="17"/>
        <v>46521</v>
      </c>
      <c r="U155">
        <f t="shared" si="12"/>
        <v>5</v>
      </c>
      <c r="V155">
        <f t="shared" si="13"/>
        <v>5</v>
      </c>
      <c r="W155">
        <f t="shared" si="14"/>
        <v>2027</v>
      </c>
      <c r="X155" t="str">
        <f t="shared" si="15"/>
        <v>52027</v>
      </c>
      <c r="Y155" t="str">
        <f t="shared" si="16"/>
        <v>552027</v>
      </c>
      <c r="AC155" s="31"/>
    </row>
    <row r="156" spans="1:29" x14ac:dyDescent="0.25">
      <c r="A156" s="113" t="s">
        <v>619</v>
      </c>
      <c r="B156" s="113" t="s">
        <v>620</v>
      </c>
      <c r="C156" s="113" t="s">
        <v>271</v>
      </c>
      <c r="D156" s="113">
        <v>11</v>
      </c>
      <c r="E156" s="114" t="s">
        <v>347</v>
      </c>
      <c r="F156" s="114" t="s">
        <v>278</v>
      </c>
      <c r="G156" s="10"/>
      <c r="T156" s="31">
        <f t="shared" si="17"/>
        <v>46522</v>
      </c>
      <c r="U156">
        <f t="shared" si="12"/>
        <v>6</v>
      </c>
      <c r="V156">
        <f t="shared" si="13"/>
        <v>5</v>
      </c>
      <c r="W156">
        <f t="shared" si="14"/>
        <v>2027</v>
      </c>
      <c r="X156" t="str">
        <f t="shared" si="15"/>
        <v>52027</v>
      </c>
      <c r="Y156" t="str">
        <f t="shared" si="16"/>
        <v>652027</v>
      </c>
      <c r="AC156" s="31"/>
    </row>
    <row r="157" spans="1:29" x14ac:dyDescent="0.25">
      <c r="A157" s="90" t="s">
        <v>621</v>
      </c>
      <c r="B157" s="90" t="s">
        <v>622</v>
      </c>
      <c r="C157" s="90" t="s">
        <v>271</v>
      </c>
      <c r="D157" s="90">
        <v>11</v>
      </c>
      <c r="E157" s="114" t="s">
        <v>499</v>
      </c>
      <c r="F157" s="114" t="s">
        <v>297</v>
      </c>
      <c r="G157" s="10"/>
      <c r="T157" s="31">
        <f t="shared" si="17"/>
        <v>46523</v>
      </c>
      <c r="U157">
        <f t="shared" si="12"/>
        <v>7</v>
      </c>
      <c r="V157">
        <f t="shared" si="13"/>
        <v>5</v>
      </c>
      <c r="W157">
        <f t="shared" si="14"/>
        <v>2027</v>
      </c>
      <c r="X157" t="str">
        <f t="shared" si="15"/>
        <v>52027</v>
      </c>
      <c r="Y157" t="str">
        <f t="shared" si="16"/>
        <v>752027</v>
      </c>
      <c r="AC157" s="31"/>
    </row>
    <row r="158" spans="1:29" x14ac:dyDescent="0.25">
      <c r="A158" s="113" t="s">
        <v>623</v>
      </c>
      <c r="B158" s="113" t="s">
        <v>624</v>
      </c>
      <c r="C158" s="113" t="s">
        <v>271</v>
      </c>
      <c r="D158" s="113">
        <v>33</v>
      </c>
      <c r="E158" s="114" t="s">
        <v>405</v>
      </c>
      <c r="F158" s="114" t="s">
        <v>353</v>
      </c>
      <c r="G158" s="10"/>
      <c r="T158" s="31">
        <f t="shared" si="17"/>
        <v>46524</v>
      </c>
      <c r="U158">
        <f t="shared" si="12"/>
        <v>1</v>
      </c>
      <c r="V158">
        <f t="shared" si="13"/>
        <v>5</v>
      </c>
      <c r="W158">
        <f t="shared" si="14"/>
        <v>2027</v>
      </c>
      <c r="X158" t="str">
        <f t="shared" si="15"/>
        <v>52027</v>
      </c>
      <c r="Y158" t="str">
        <f t="shared" si="16"/>
        <v>152027</v>
      </c>
      <c r="AC158" s="31"/>
    </row>
    <row r="159" spans="1:29" x14ac:dyDescent="0.25">
      <c r="A159" s="90" t="s">
        <v>625</v>
      </c>
      <c r="B159" s="90" t="s">
        <v>626</v>
      </c>
      <c r="C159" s="90" t="s">
        <v>271</v>
      </c>
      <c r="D159" s="90">
        <v>11</v>
      </c>
      <c r="E159" s="114" t="s">
        <v>310</v>
      </c>
      <c r="F159" s="114" t="s">
        <v>273</v>
      </c>
      <c r="G159" s="10"/>
      <c r="T159" s="31">
        <f t="shared" si="17"/>
        <v>46525</v>
      </c>
      <c r="U159">
        <f t="shared" si="12"/>
        <v>2</v>
      </c>
      <c r="V159">
        <f t="shared" si="13"/>
        <v>5</v>
      </c>
      <c r="W159">
        <f t="shared" si="14"/>
        <v>2027</v>
      </c>
      <c r="X159" t="str">
        <f t="shared" si="15"/>
        <v>52027</v>
      </c>
      <c r="Y159" t="str">
        <f t="shared" si="16"/>
        <v>252027</v>
      </c>
      <c r="AC159" s="31"/>
    </row>
    <row r="160" spans="1:29" x14ac:dyDescent="0.25">
      <c r="A160" s="113" t="s">
        <v>627</v>
      </c>
      <c r="B160" s="113" t="s">
        <v>628</v>
      </c>
      <c r="C160" s="113" t="s">
        <v>338</v>
      </c>
      <c r="D160" s="113">
        <v>11</v>
      </c>
      <c r="E160" s="114" t="s">
        <v>307</v>
      </c>
      <c r="F160" s="114" t="s">
        <v>301</v>
      </c>
      <c r="G160" s="10"/>
      <c r="T160" s="31">
        <f t="shared" si="17"/>
        <v>46526</v>
      </c>
      <c r="U160">
        <f t="shared" si="12"/>
        <v>3</v>
      </c>
      <c r="V160">
        <f t="shared" si="13"/>
        <v>5</v>
      </c>
      <c r="W160">
        <f t="shared" si="14"/>
        <v>2027</v>
      </c>
      <c r="X160" t="str">
        <f t="shared" si="15"/>
        <v>52027</v>
      </c>
      <c r="Y160" t="str">
        <f t="shared" si="16"/>
        <v>352027</v>
      </c>
      <c r="AC160" s="31"/>
    </row>
    <row r="161" spans="1:29" x14ac:dyDescent="0.25">
      <c r="A161" s="90" t="s">
        <v>629</v>
      </c>
      <c r="B161" s="90" t="s">
        <v>630</v>
      </c>
      <c r="C161" s="90" t="s">
        <v>271</v>
      </c>
      <c r="D161" s="90">
        <v>11</v>
      </c>
      <c r="E161" s="114" t="s">
        <v>310</v>
      </c>
      <c r="F161" s="114" t="s">
        <v>273</v>
      </c>
      <c r="G161" s="10"/>
      <c r="T161" s="31">
        <f t="shared" si="17"/>
        <v>46527</v>
      </c>
      <c r="U161">
        <f t="shared" si="12"/>
        <v>4</v>
      </c>
      <c r="V161">
        <f t="shared" si="13"/>
        <v>5</v>
      </c>
      <c r="W161">
        <f t="shared" si="14"/>
        <v>2027</v>
      </c>
      <c r="X161" t="str">
        <f t="shared" si="15"/>
        <v>52027</v>
      </c>
      <c r="Y161" t="str">
        <f t="shared" si="16"/>
        <v>452027</v>
      </c>
      <c r="AC161" s="31"/>
    </row>
    <row r="162" spans="1:29" x14ac:dyDescent="0.25">
      <c r="A162" s="113" t="s">
        <v>631</v>
      </c>
      <c r="B162" s="113" t="s">
        <v>632</v>
      </c>
      <c r="C162" s="113" t="s">
        <v>271</v>
      </c>
      <c r="D162" s="113">
        <v>11</v>
      </c>
      <c r="E162" s="114" t="s">
        <v>272</v>
      </c>
      <c r="F162" s="114" t="s">
        <v>273</v>
      </c>
      <c r="G162" s="10"/>
      <c r="T162" s="31">
        <f t="shared" si="17"/>
        <v>46528</v>
      </c>
      <c r="U162">
        <f t="shared" si="12"/>
        <v>5</v>
      </c>
      <c r="V162">
        <f t="shared" si="13"/>
        <v>5</v>
      </c>
      <c r="W162">
        <f t="shared" si="14"/>
        <v>2027</v>
      </c>
      <c r="X162" t="str">
        <f t="shared" si="15"/>
        <v>52027</v>
      </c>
      <c r="Y162" t="str">
        <f t="shared" si="16"/>
        <v>552027</v>
      </c>
      <c r="AC162" s="31"/>
    </row>
    <row r="163" spans="1:29" x14ac:dyDescent="0.25">
      <c r="A163" s="90" t="s">
        <v>633</v>
      </c>
      <c r="B163" s="90" t="s">
        <v>634</v>
      </c>
      <c r="C163" s="90" t="s">
        <v>271</v>
      </c>
      <c r="D163" s="90">
        <v>11</v>
      </c>
      <c r="E163" s="114" t="s">
        <v>347</v>
      </c>
      <c r="F163" s="114" t="s">
        <v>278</v>
      </c>
      <c r="G163" s="10"/>
      <c r="T163" s="31">
        <f t="shared" si="17"/>
        <v>46529</v>
      </c>
      <c r="U163">
        <f t="shared" si="12"/>
        <v>6</v>
      </c>
      <c r="V163">
        <f t="shared" si="13"/>
        <v>5</v>
      </c>
      <c r="W163">
        <f t="shared" si="14"/>
        <v>2027</v>
      </c>
      <c r="X163" t="str">
        <f t="shared" si="15"/>
        <v>52027</v>
      </c>
      <c r="Y163" t="str">
        <f t="shared" si="16"/>
        <v>652027</v>
      </c>
      <c r="AC163" s="31"/>
    </row>
    <row r="164" spans="1:29" x14ac:dyDescent="0.25">
      <c r="A164" s="113" t="s">
        <v>635</v>
      </c>
      <c r="B164" s="113" t="s">
        <v>636</v>
      </c>
      <c r="C164" s="113" t="s">
        <v>271</v>
      </c>
      <c r="D164" s="113">
        <v>11</v>
      </c>
      <c r="E164" s="114" t="s">
        <v>335</v>
      </c>
      <c r="F164" s="114" t="s">
        <v>297</v>
      </c>
      <c r="G164" s="10"/>
      <c r="T164" s="31">
        <f t="shared" si="17"/>
        <v>46530</v>
      </c>
      <c r="U164">
        <f t="shared" si="12"/>
        <v>7</v>
      </c>
      <c r="V164">
        <f t="shared" si="13"/>
        <v>5</v>
      </c>
      <c r="W164">
        <f t="shared" si="14"/>
        <v>2027</v>
      </c>
      <c r="X164" t="str">
        <f t="shared" si="15"/>
        <v>52027</v>
      </c>
      <c r="Y164" t="str">
        <f t="shared" si="16"/>
        <v>752027</v>
      </c>
      <c r="AC164" s="31"/>
    </row>
    <row r="165" spans="1:29" x14ac:dyDescent="0.25">
      <c r="A165" s="90" t="s">
        <v>637</v>
      </c>
      <c r="B165" s="90" t="s">
        <v>638</v>
      </c>
      <c r="C165" s="90" t="s">
        <v>276</v>
      </c>
      <c r="D165" s="90">
        <v>11</v>
      </c>
      <c r="E165" s="114" t="s">
        <v>310</v>
      </c>
      <c r="F165" s="114" t="s">
        <v>273</v>
      </c>
      <c r="G165" s="10"/>
      <c r="T165" s="31">
        <f t="shared" si="17"/>
        <v>46531</v>
      </c>
      <c r="U165">
        <f t="shared" si="12"/>
        <v>1</v>
      </c>
      <c r="V165">
        <f t="shared" si="13"/>
        <v>5</v>
      </c>
      <c r="W165">
        <f t="shared" si="14"/>
        <v>2027</v>
      </c>
      <c r="X165" t="str">
        <f t="shared" si="15"/>
        <v>52027</v>
      </c>
      <c r="Y165" t="str">
        <f t="shared" si="16"/>
        <v>152027</v>
      </c>
      <c r="AC165" s="31"/>
    </row>
    <row r="166" spans="1:29" x14ac:dyDescent="0.25">
      <c r="A166" s="113" t="s">
        <v>639</v>
      </c>
      <c r="B166" s="113" t="s">
        <v>640</v>
      </c>
      <c r="C166" s="113" t="s">
        <v>271</v>
      </c>
      <c r="D166" s="113">
        <v>11</v>
      </c>
      <c r="E166" s="114" t="s">
        <v>296</v>
      </c>
      <c r="F166" s="114" t="s">
        <v>297</v>
      </c>
      <c r="G166" s="10"/>
      <c r="T166" s="31">
        <f t="shared" si="17"/>
        <v>46532</v>
      </c>
      <c r="U166">
        <f t="shared" si="12"/>
        <v>2</v>
      </c>
      <c r="V166">
        <f t="shared" si="13"/>
        <v>5</v>
      </c>
      <c r="W166">
        <f t="shared" si="14"/>
        <v>2027</v>
      </c>
      <c r="X166" t="str">
        <f t="shared" si="15"/>
        <v>52027</v>
      </c>
      <c r="Y166" t="str">
        <f t="shared" si="16"/>
        <v>252027</v>
      </c>
      <c r="AC166" s="31"/>
    </row>
    <row r="167" spans="1:29" x14ac:dyDescent="0.25">
      <c r="A167" s="90" t="s">
        <v>641</v>
      </c>
      <c r="B167" s="90" t="s">
        <v>642</v>
      </c>
      <c r="C167" s="90" t="s">
        <v>271</v>
      </c>
      <c r="D167" s="90">
        <v>11</v>
      </c>
      <c r="E167" s="114" t="s">
        <v>300</v>
      </c>
      <c r="F167" s="114" t="s">
        <v>301</v>
      </c>
      <c r="G167" s="10"/>
      <c r="T167" s="31">
        <f t="shared" si="17"/>
        <v>46533</v>
      </c>
      <c r="U167">
        <f t="shared" si="12"/>
        <v>3</v>
      </c>
      <c r="V167">
        <f t="shared" si="13"/>
        <v>5</v>
      </c>
      <c r="W167">
        <f t="shared" si="14"/>
        <v>2027</v>
      </c>
      <c r="X167" t="str">
        <f t="shared" si="15"/>
        <v>52027</v>
      </c>
      <c r="Y167" t="str">
        <f t="shared" si="16"/>
        <v>352027</v>
      </c>
      <c r="AC167" s="31"/>
    </row>
    <row r="168" spans="1:29" x14ac:dyDescent="0.25">
      <c r="A168" s="113" t="s">
        <v>643</v>
      </c>
      <c r="B168" s="113" t="s">
        <v>644</v>
      </c>
      <c r="C168" s="113" t="s">
        <v>271</v>
      </c>
      <c r="D168" s="113">
        <v>11</v>
      </c>
      <c r="E168" s="114" t="s">
        <v>289</v>
      </c>
      <c r="F168" s="114" t="s">
        <v>273</v>
      </c>
      <c r="G168" s="10"/>
      <c r="T168" s="31">
        <f t="shared" si="17"/>
        <v>46534</v>
      </c>
      <c r="U168">
        <f t="shared" si="12"/>
        <v>4</v>
      </c>
      <c r="V168">
        <f t="shared" si="13"/>
        <v>5</v>
      </c>
      <c r="W168">
        <f t="shared" si="14"/>
        <v>2027</v>
      </c>
      <c r="X168" t="str">
        <f t="shared" si="15"/>
        <v>52027</v>
      </c>
      <c r="Y168" t="str">
        <f t="shared" si="16"/>
        <v>452027</v>
      </c>
      <c r="AC168" s="31"/>
    </row>
    <row r="169" spans="1:29" x14ac:dyDescent="0.25">
      <c r="A169" s="90" t="s">
        <v>645</v>
      </c>
      <c r="B169" s="90" t="s">
        <v>646</v>
      </c>
      <c r="C169" s="90" t="s">
        <v>356</v>
      </c>
      <c r="D169" s="90">
        <v>11</v>
      </c>
      <c r="E169" s="114" t="s">
        <v>272</v>
      </c>
      <c r="F169" s="114" t="s">
        <v>273</v>
      </c>
      <c r="G169" s="10"/>
      <c r="T169" s="31">
        <f t="shared" si="17"/>
        <v>46535</v>
      </c>
      <c r="U169">
        <f t="shared" si="12"/>
        <v>5</v>
      </c>
      <c r="V169">
        <f t="shared" si="13"/>
        <v>5</v>
      </c>
      <c r="W169">
        <f t="shared" si="14"/>
        <v>2027</v>
      </c>
      <c r="X169" t="str">
        <f t="shared" si="15"/>
        <v>52027</v>
      </c>
      <c r="Y169" t="str">
        <f t="shared" si="16"/>
        <v>552027</v>
      </c>
      <c r="AC169" s="31"/>
    </row>
    <row r="170" spans="1:29" x14ac:dyDescent="0.25">
      <c r="A170" s="113" t="s">
        <v>647</v>
      </c>
      <c r="B170" s="113" t="s">
        <v>648</v>
      </c>
      <c r="C170" s="113" t="s">
        <v>271</v>
      </c>
      <c r="D170" s="113">
        <v>11</v>
      </c>
      <c r="E170" s="114" t="s">
        <v>289</v>
      </c>
      <c r="F170" s="114" t="s">
        <v>273</v>
      </c>
      <c r="G170" s="10"/>
      <c r="T170" s="31">
        <f t="shared" si="17"/>
        <v>46536</v>
      </c>
      <c r="U170">
        <f t="shared" si="12"/>
        <v>6</v>
      </c>
      <c r="V170">
        <f t="shared" si="13"/>
        <v>5</v>
      </c>
      <c r="W170">
        <f t="shared" si="14"/>
        <v>2027</v>
      </c>
      <c r="X170" t="str">
        <f t="shared" si="15"/>
        <v>52027</v>
      </c>
      <c r="Y170" t="str">
        <f t="shared" si="16"/>
        <v>652027</v>
      </c>
      <c r="AC170" s="31"/>
    </row>
    <row r="171" spans="1:29" x14ac:dyDescent="0.25">
      <c r="A171" s="90" t="s">
        <v>649</v>
      </c>
      <c r="B171" s="90" t="s">
        <v>650</v>
      </c>
      <c r="C171" s="90" t="s">
        <v>271</v>
      </c>
      <c r="D171" s="90">
        <v>11</v>
      </c>
      <c r="E171" s="114" t="s">
        <v>490</v>
      </c>
      <c r="F171" s="114" t="s">
        <v>273</v>
      </c>
      <c r="G171" s="10"/>
      <c r="T171" s="31">
        <f t="shared" si="17"/>
        <v>46537</v>
      </c>
      <c r="U171">
        <f t="shared" si="12"/>
        <v>7</v>
      </c>
      <c r="V171">
        <f t="shared" si="13"/>
        <v>5</v>
      </c>
      <c r="W171">
        <f t="shared" si="14"/>
        <v>2027</v>
      </c>
      <c r="X171" t="str">
        <f t="shared" si="15"/>
        <v>52027</v>
      </c>
      <c r="Y171" t="str">
        <f t="shared" si="16"/>
        <v>752027</v>
      </c>
      <c r="AC171" s="31"/>
    </row>
    <row r="172" spans="1:29" x14ac:dyDescent="0.25">
      <c r="A172" s="113" t="s">
        <v>651</v>
      </c>
      <c r="B172" s="113" t="s">
        <v>652</v>
      </c>
      <c r="C172" s="113" t="s">
        <v>271</v>
      </c>
      <c r="D172" s="113">
        <v>11</v>
      </c>
      <c r="E172" s="114" t="s">
        <v>310</v>
      </c>
      <c r="F172" s="114" t="s">
        <v>273</v>
      </c>
      <c r="G172" s="10"/>
      <c r="T172" s="31">
        <f t="shared" si="17"/>
        <v>46538</v>
      </c>
      <c r="U172">
        <f t="shared" si="12"/>
        <v>1</v>
      </c>
      <c r="V172">
        <f t="shared" si="13"/>
        <v>5</v>
      </c>
      <c r="W172">
        <f t="shared" si="14"/>
        <v>2027</v>
      </c>
      <c r="X172" t="str">
        <f t="shared" si="15"/>
        <v>52027</v>
      </c>
      <c r="Y172" t="str">
        <f t="shared" si="16"/>
        <v>152027</v>
      </c>
      <c r="AC172" s="31"/>
    </row>
    <row r="173" spans="1:29" x14ac:dyDescent="0.25">
      <c r="A173" s="90" t="s">
        <v>653</v>
      </c>
      <c r="B173" s="90" t="s">
        <v>654</v>
      </c>
      <c r="C173" s="90" t="s">
        <v>271</v>
      </c>
      <c r="D173" s="90">
        <v>11</v>
      </c>
      <c r="E173" s="114" t="s">
        <v>410</v>
      </c>
      <c r="F173" s="114" t="s">
        <v>278</v>
      </c>
      <c r="G173" s="10"/>
      <c r="T173" s="31">
        <f t="shared" si="17"/>
        <v>46539</v>
      </c>
      <c r="U173">
        <f t="shared" si="12"/>
        <v>2</v>
      </c>
      <c r="V173">
        <f t="shared" si="13"/>
        <v>6</v>
      </c>
      <c r="W173">
        <f t="shared" si="14"/>
        <v>2027</v>
      </c>
      <c r="X173" t="str">
        <f t="shared" si="15"/>
        <v>62027</v>
      </c>
      <c r="Y173" t="str">
        <f t="shared" si="16"/>
        <v>262027</v>
      </c>
      <c r="AC173" s="31"/>
    </row>
    <row r="174" spans="1:29" x14ac:dyDescent="0.25">
      <c r="A174" s="113" t="s">
        <v>655</v>
      </c>
      <c r="B174" s="113" t="s">
        <v>656</v>
      </c>
      <c r="C174" s="113" t="s">
        <v>271</v>
      </c>
      <c r="D174" s="113">
        <v>85</v>
      </c>
      <c r="E174" s="114" t="s">
        <v>410</v>
      </c>
      <c r="F174" s="114" t="s">
        <v>278</v>
      </c>
      <c r="G174" s="10"/>
      <c r="T174" s="31">
        <f t="shared" si="17"/>
        <v>46540</v>
      </c>
      <c r="U174">
        <f t="shared" si="12"/>
        <v>3</v>
      </c>
      <c r="V174">
        <f t="shared" si="13"/>
        <v>6</v>
      </c>
      <c r="W174">
        <f t="shared" si="14"/>
        <v>2027</v>
      </c>
      <c r="X174" t="str">
        <f t="shared" si="15"/>
        <v>62027</v>
      </c>
      <c r="Y174" t="str">
        <f t="shared" si="16"/>
        <v>362027</v>
      </c>
      <c r="AC174" s="31"/>
    </row>
    <row r="175" spans="1:29" x14ac:dyDescent="0.25">
      <c r="A175" s="90" t="s">
        <v>657</v>
      </c>
      <c r="B175" s="90" t="s">
        <v>658</v>
      </c>
      <c r="C175" s="90" t="s">
        <v>271</v>
      </c>
      <c r="D175" s="90">
        <v>11</v>
      </c>
      <c r="E175" s="114" t="s">
        <v>328</v>
      </c>
      <c r="F175" s="114" t="s">
        <v>293</v>
      </c>
      <c r="G175" s="10"/>
      <c r="T175" s="31">
        <f t="shared" si="17"/>
        <v>46541</v>
      </c>
      <c r="U175">
        <f t="shared" si="12"/>
        <v>4</v>
      </c>
      <c r="V175">
        <f t="shared" si="13"/>
        <v>6</v>
      </c>
      <c r="W175">
        <f t="shared" si="14"/>
        <v>2027</v>
      </c>
      <c r="X175" t="str">
        <f t="shared" si="15"/>
        <v>62027</v>
      </c>
      <c r="Y175" t="str">
        <f t="shared" si="16"/>
        <v>462027</v>
      </c>
      <c r="AC175" s="31"/>
    </row>
    <row r="176" spans="1:29" x14ac:dyDescent="0.25">
      <c r="A176" s="113" t="s">
        <v>659</v>
      </c>
      <c r="B176" s="113" t="s">
        <v>660</v>
      </c>
      <c r="C176" s="113" t="s">
        <v>271</v>
      </c>
      <c r="D176" s="113">
        <v>11</v>
      </c>
      <c r="E176" s="114" t="s">
        <v>307</v>
      </c>
      <c r="F176" s="114" t="s">
        <v>301</v>
      </c>
      <c r="G176" s="10"/>
      <c r="T176" s="31">
        <f t="shared" si="17"/>
        <v>46542</v>
      </c>
      <c r="U176">
        <f t="shared" si="12"/>
        <v>5</v>
      </c>
      <c r="V176">
        <f t="shared" si="13"/>
        <v>6</v>
      </c>
      <c r="W176">
        <f t="shared" si="14"/>
        <v>2027</v>
      </c>
      <c r="X176" t="str">
        <f t="shared" si="15"/>
        <v>62027</v>
      </c>
      <c r="Y176" t="str">
        <f t="shared" si="16"/>
        <v>562027</v>
      </c>
      <c r="AC176" s="31"/>
    </row>
    <row r="177" spans="1:29" x14ac:dyDescent="0.25">
      <c r="A177" s="90" t="s">
        <v>661</v>
      </c>
      <c r="B177" s="90" t="s">
        <v>662</v>
      </c>
      <c r="C177" s="90" t="s">
        <v>271</v>
      </c>
      <c r="D177" s="90">
        <v>11</v>
      </c>
      <c r="E177" s="114" t="s">
        <v>315</v>
      </c>
      <c r="F177" s="114" t="s">
        <v>293</v>
      </c>
      <c r="G177" s="10"/>
      <c r="T177" s="31">
        <f t="shared" si="17"/>
        <v>46543</v>
      </c>
      <c r="U177">
        <f t="shared" si="12"/>
        <v>6</v>
      </c>
      <c r="V177">
        <f t="shared" si="13"/>
        <v>6</v>
      </c>
      <c r="W177">
        <f t="shared" si="14"/>
        <v>2027</v>
      </c>
      <c r="X177" t="str">
        <f t="shared" si="15"/>
        <v>62027</v>
      </c>
      <c r="Y177" t="str">
        <f t="shared" si="16"/>
        <v>662027</v>
      </c>
      <c r="AC177" s="31"/>
    </row>
    <row r="178" spans="1:29" x14ac:dyDescent="0.25">
      <c r="A178" s="113" t="s">
        <v>663</v>
      </c>
      <c r="B178" s="113" t="s">
        <v>664</v>
      </c>
      <c r="C178" s="113" t="s">
        <v>276</v>
      </c>
      <c r="D178" s="113">
        <v>11</v>
      </c>
      <c r="E178" s="114" t="s">
        <v>272</v>
      </c>
      <c r="F178" s="114" t="s">
        <v>273</v>
      </c>
      <c r="G178" s="10"/>
      <c r="T178" s="31">
        <f t="shared" si="17"/>
        <v>46544</v>
      </c>
      <c r="U178">
        <f t="shared" si="12"/>
        <v>7</v>
      </c>
      <c r="V178">
        <f t="shared" si="13"/>
        <v>6</v>
      </c>
      <c r="W178">
        <f t="shared" si="14"/>
        <v>2027</v>
      </c>
      <c r="X178" t="str">
        <f t="shared" si="15"/>
        <v>62027</v>
      </c>
      <c r="Y178" t="str">
        <f t="shared" si="16"/>
        <v>762027</v>
      </c>
      <c r="AC178" s="31"/>
    </row>
    <row r="179" spans="1:29" x14ac:dyDescent="0.25">
      <c r="A179" s="90" t="s">
        <v>665</v>
      </c>
      <c r="B179" s="90" t="s">
        <v>666</v>
      </c>
      <c r="C179" s="90" t="s">
        <v>271</v>
      </c>
      <c r="D179" s="90">
        <v>11</v>
      </c>
      <c r="E179" s="114" t="s">
        <v>360</v>
      </c>
      <c r="F179" s="114" t="s">
        <v>284</v>
      </c>
      <c r="G179" s="10"/>
      <c r="T179" s="31">
        <f t="shared" si="17"/>
        <v>46545</v>
      </c>
      <c r="U179">
        <f t="shared" si="12"/>
        <v>1</v>
      </c>
      <c r="V179">
        <f t="shared" si="13"/>
        <v>6</v>
      </c>
      <c r="W179">
        <f t="shared" si="14"/>
        <v>2027</v>
      </c>
      <c r="X179" t="str">
        <f t="shared" si="15"/>
        <v>62027</v>
      </c>
      <c r="Y179" t="str">
        <f t="shared" si="16"/>
        <v>162027</v>
      </c>
      <c r="AC179" s="31"/>
    </row>
    <row r="180" spans="1:29" x14ac:dyDescent="0.25">
      <c r="A180" s="113" t="s">
        <v>667</v>
      </c>
      <c r="B180" s="113" t="s">
        <v>668</v>
      </c>
      <c r="C180" s="113" t="s">
        <v>276</v>
      </c>
      <c r="D180" s="113">
        <v>11</v>
      </c>
      <c r="E180" s="114" t="s">
        <v>335</v>
      </c>
      <c r="F180" s="114" t="s">
        <v>297</v>
      </c>
      <c r="G180" s="10"/>
      <c r="T180" s="31">
        <f t="shared" si="17"/>
        <v>46546</v>
      </c>
      <c r="U180">
        <f t="shared" si="12"/>
        <v>2</v>
      </c>
      <c r="V180">
        <f t="shared" si="13"/>
        <v>6</v>
      </c>
      <c r="W180">
        <f t="shared" si="14"/>
        <v>2027</v>
      </c>
      <c r="X180" t="str">
        <f t="shared" si="15"/>
        <v>62027</v>
      </c>
      <c r="Y180" t="str">
        <f t="shared" si="16"/>
        <v>262027</v>
      </c>
      <c r="AC180" s="31"/>
    </row>
    <row r="181" spans="1:29" x14ac:dyDescent="0.25">
      <c r="A181" s="90" t="s">
        <v>669</v>
      </c>
      <c r="B181" s="90" t="s">
        <v>670</v>
      </c>
      <c r="C181" s="90" t="s">
        <v>271</v>
      </c>
      <c r="D181" s="90">
        <v>11</v>
      </c>
      <c r="E181" s="114" t="s">
        <v>360</v>
      </c>
      <c r="F181" s="114" t="s">
        <v>284</v>
      </c>
      <c r="G181" s="10"/>
      <c r="T181" s="31">
        <f t="shared" si="17"/>
        <v>46547</v>
      </c>
      <c r="U181">
        <f t="shared" si="12"/>
        <v>3</v>
      </c>
      <c r="V181">
        <f t="shared" si="13"/>
        <v>6</v>
      </c>
      <c r="W181">
        <f t="shared" si="14"/>
        <v>2027</v>
      </c>
      <c r="X181" t="str">
        <f t="shared" si="15"/>
        <v>62027</v>
      </c>
      <c r="Y181" t="str">
        <f t="shared" si="16"/>
        <v>362027</v>
      </c>
      <c r="AC181" s="31"/>
    </row>
    <row r="182" spans="1:29" x14ac:dyDescent="0.25">
      <c r="A182" s="113" t="s">
        <v>671</v>
      </c>
      <c r="B182" s="113" t="s">
        <v>672</v>
      </c>
      <c r="C182" s="113" t="s">
        <v>338</v>
      </c>
      <c r="D182" s="113">
        <v>33</v>
      </c>
      <c r="E182" s="114" t="s">
        <v>673</v>
      </c>
      <c r="F182" s="114" t="s">
        <v>353</v>
      </c>
      <c r="G182" s="10"/>
      <c r="T182" s="31">
        <f t="shared" si="17"/>
        <v>46548</v>
      </c>
      <c r="U182">
        <f t="shared" si="12"/>
        <v>4</v>
      </c>
      <c r="V182">
        <f t="shared" si="13"/>
        <v>6</v>
      </c>
      <c r="W182">
        <f t="shared" si="14"/>
        <v>2027</v>
      </c>
      <c r="X182" t="str">
        <f t="shared" si="15"/>
        <v>62027</v>
      </c>
      <c r="Y182" t="str">
        <f t="shared" si="16"/>
        <v>462027</v>
      </c>
      <c r="AC182" s="31"/>
    </row>
    <row r="183" spans="1:29" x14ac:dyDescent="0.25">
      <c r="A183" s="90" t="s">
        <v>674</v>
      </c>
      <c r="B183" s="90" t="s">
        <v>675</v>
      </c>
      <c r="C183" s="90" t="s">
        <v>356</v>
      </c>
      <c r="D183" s="90">
        <v>11</v>
      </c>
      <c r="E183" s="114" t="s">
        <v>490</v>
      </c>
      <c r="F183" s="114" t="s">
        <v>273</v>
      </c>
      <c r="G183" s="10"/>
      <c r="T183" s="31">
        <f t="shared" si="17"/>
        <v>46549</v>
      </c>
      <c r="U183">
        <f t="shared" si="12"/>
        <v>5</v>
      </c>
      <c r="V183">
        <f t="shared" si="13"/>
        <v>6</v>
      </c>
      <c r="W183">
        <f t="shared" si="14"/>
        <v>2027</v>
      </c>
      <c r="X183" t="str">
        <f t="shared" si="15"/>
        <v>62027</v>
      </c>
      <c r="Y183" t="str">
        <f t="shared" si="16"/>
        <v>562027</v>
      </c>
      <c r="AC183" s="31"/>
    </row>
    <row r="184" spans="1:29" x14ac:dyDescent="0.25">
      <c r="A184" s="113" t="s">
        <v>676</v>
      </c>
      <c r="B184" s="113" t="s">
        <v>677</v>
      </c>
      <c r="C184" s="113" t="s">
        <v>271</v>
      </c>
      <c r="D184" s="113">
        <v>11</v>
      </c>
      <c r="E184" s="114" t="s">
        <v>673</v>
      </c>
      <c r="F184" s="114" t="s">
        <v>353</v>
      </c>
      <c r="G184" s="10"/>
      <c r="T184" s="31">
        <f t="shared" si="17"/>
        <v>46550</v>
      </c>
      <c r="U184">
        <f t="shared" si="12"/>
        <v>6</v>
      </c>
      <c r="V184">
        <f t="shared" si="13"/>
        <v>6</v>
      </c>
      <c r="W184">
        <f t="shared" si="14"/>
        <v>2027</v>
      </c>
      <c r="X184" t="str">
        <f t="shared" si="15"/>
        <v>62027</v>
      </c>
      <c r="Y184" t="str">
        <f t="shared" si="16"/>
        <v>662027</v>
      </c>
      <c r="AC184" s="31"/>
    </row>
    <row r="185" spans="1:29" x14ac:dyDescent="0.25">
      <c r="A185" s="90" t="s">
        <v>678</v>
      </c>
      <c r="B185" s="90" t="s">
        <v>679</v>
      </c>
      <c r="C185" s="90" t="s">
        <v>271</v>
      </c>
      <c r="D185" s="90">
        <v>11</v>
      </c>
      <c r="E185" s="114" t="s">
        <v>360</v>
      </c>
      <c r="F185" s="114" t="s">
        <v>284</v>
      </c>
      <c r="G185" s="10"/>
      <c r="T185" s="31">
        <f t="shared" si="17"/>
        <v>46551</v>
      </c>
      <c r="U185">
        <f t="shared" si="12"/>
        <v>7</v>
      </c>
      <c r="V185">
        <f t="shared" si="13"/>
        <v>6</v>
      </c>
      <c r="W185">
        <f t="shared" si="14"/>
        <v>2027</v>
      </c>
      <c r="X185" t="str">
        <f t="shared" si="15"/>
        <v>62027</v>
      </c>
      <c r="Y185" t="str">
        <f t="shared" si="16"/>
        <v>762027</v>
      </c>
      <c r="AC185" s="31"/>
    </row>
    <row r="186" spans="1:29" x14ac:dyDescent="0.25">
      <c r="A186" s="113" t="s">
        <v>680</v>
      </c>
      <c r="B186" s="113" t="s">
        <v>681</v>
      </c>
      <c r="C186" s="113" t="s">
        <v>338</v>
      </c>
      <c r="D186" s="113">
        <v>11</v>
      </c>
      <c r="E186" s="114" t="s">
        <v>304</v>
      </c>
      <c r="F186" s="114" t="s">
        <v>297</v>
      </c>
      <c r="G186" s="10"/>
      <c r="T186" s="31">
        <f t="shared" si="17"/>
        <v>46552</v>
      </c>
      <c r="U186">
        <f t="shared" si="12"/>
        <v>1</v>
      </c>
      <c r="V186">
        <f t="shared" si="13"/>
        <v>6</v>
      </c>
      <c r="W186">
        <f t="shared" si="14"/>
        <v>2027</v>
      </c>
      <c r="X186" t="str">
        <f t="shared" si="15"/>
        <v>62027</v>
      </c>
      <c r="Y186" t="str">
        <f t="shared" si="16"/>
        <v>162027</v>
      </c>
      <c r="AC186" s="31"/>
    </row>
    <row r="187" spans="1:29" x14ac:dyDescent="0.25">
      <c r="A187" s="90" t="s">
        <v>682</v>
      </c>
      <c r="B187" s="90" t="s">
        <v>683</v>
      </c>
      <c r="C187" s="90" t="s">
        <v>338</v>
      </c>
      <c r="D187" s="90">
        <v>11</v>
      </c>
      <c r="E187" s="114" t="s">
        <v>304</v>
      </c>
      <c r="F187" s="114" t="s">
        <v>297</v>
      </c>
      <c r="G187" s="10"/>
      <c r="T187" s="31">
        <f t="shared" si="17"/>
        <v>46553</v>
      </c>
      <c r="U187">
        <f t="shared" si="12"/>
        <v>2</v>
      </c>
      <c r="V187">
        <f t="shared" si="13"/>
        <v>6</v>
      </c>
      <c r="W187">
        <f t="shared" si="14"/>
        <v>2027</v>
      </c>
      <c r="X187" t="str">
        <f t="shared" si="15"/>
        <v>62027</v>
      </c>
      <c r="Y187" t="str">
        <f t="shared" si="16"/>
        <v>262027</v>
      </c>
      <c r="AC187" s="31"/>
    </row>
    <row r="188" spans="1:29" x14ac:dyDescent="0.25">
      <c r="A188" s="113" t="s">
        <v>684</v>
      </c>
      <c r="B188" s="113" t="s">
        <v>685</v>
      </c>
      <c r="C188" s="113" t="s">
        <v>338</v>
      </c>
      <c r="D188" s="113">
        <v>11</v>
      </c>
      <c r="E188" s="114" t="s">
        <v>304</v>
      </c>
      <c r="F188" s="114" t="s">
        <v>297</v>
      </c>
      <c r="G188" s="10"/>
      <c r="T188" s="31">
        <f t="shared" si="17"/>
        <v>46554</v>
      </c>
      <c r="U188">
        <f t="shared" si="12"/>
        <v>3</v>
      </c>
      <c r="V188">
        <f t="shared" si="13"/>
        <v>6</v>
      </c>
      <c r="W188">
        <f t="shared" si="14"/>
        <v>2027</v>
      </c>
      <c r="X188" t="str">
        <f t="shared" si="15"/>
        <v>62027</v>
      </c>
      <c r="Y188" t="str">
        <f t="shared" si="16"/>
        <v>362027</v>
      </c>
      <c r="AC188" s="31"/>
    </row>
    <row r="189" spans="1:29" x14ac:dyDescent="0.25">
      <c r="A189" s="90" t="s">
        <v>686</v>
      </c>
      <c r="B189" s="90" t="s">
        <v>687</v>
      </c>
      <c r="C189" s="90" t="s">
        <v>338</v>
      </c>
      <c r="D189" s="90">
        <v>11</v>
      </c>
      <c r="E189" s="114" t="s">
        <v>304</v>
      </c>
      <c r="F189" s="114" t="s">
        <v>297</v>
      </c>
      <c r="G189" s="10"/>
      <c r="T189" s="31">
        <f t="shared" si="17"/>
        <v>46555</v>
      </c>
      <c r="U189">
        <f t="shared" si="12"/>
        <v>4</v>
      </c>
      <c r="V189">
        <f t="shared" si="13"/>
        <v>6</v>
      </c>
      <c r="W189">
        <f t="shared" si="14"/>
        <v>2027</v>
      </c>
      <c r="X189" t="str">
        <f t="shared" si="15"/>
        <v>62027</v>
      </c>
      <c r="Y189" t="str">
        <f t="shared" si="16"/>
        <v>462027</v>
      </c>
      <c r="AC189" s="31"/>
    </row>
    <row r="190" spans="1:29" x14ac:dyDescent="0.25">
      <c r="A190" s="113" t="s">
        <v>688</v>
      </c>
      <c r="B190" s="113" t="s">
        <v>689</v>
      </c>
      <c r="C190" s="113" t="s">
        <v>338</v>
      </c>
      <c r="D190" s="113">
        <v>11</v>
      </c>
      <c r="E190" s="114" t="s">
        <v>304</v>
      </c>
      <c r="F190" s="114" t="s">
        <v>297</v>
      </c>
      <c r="G190" s="10"/>
      <c r="T190" s="31">
        <f t="shared" si="17"/>
        <v>46556</v>
      </c>
      <c r="U190">
        <f t="shared" si="12"/>
        <v>5</v>
      </c>
      <c r="V190">
        <f t="shared" si="13"/>
        <v>6</v>
      </c>
      <c r="W190">
        <f t="shared" si="14"/>
        <v>2027</v>
      </c>
      <c r="X190" t="str">
        <f t="shared" si="15"/>
        <v>62027</v>
      </c>
      <c r="Y190" t="str">
        <f t="shared" si="16"/>
        <v>562027</v>
      </c>
      <c r="AC190" s="31"/>
    </row>
    <row r="191" spans="1:29" x14ac:dyDescent="0.25">
      <c r="A191" s="90" t="s">
        <v>690</v>
      </c>
      <c r="B191" s="90" t="s">
        <v>691</v>
      </c>
      <c r="C191" s="90" t="s">
        <v>338</v>
      </c>
      <c r="D191" s="90">
        <v>33</v>
      </c>
      <c r="E191" s="114" t="s">
        <v>433</v>
      </c>
      <c r="F191" s="114" t="s">
        <v>353</v>
      </c>
      <c r="G191" s="10"/>
      <c r="T191" s="31">
        <f t="shared" si="17"/>
        <v>46557</v>
      </c>
      <c r="U191">
        <f t="shared" si="12"/>
        <v>6</v>
      </c>
      <c r="V191">
        <f t="shared" si="13"/>
        <v>6</v>
      </c>
      <c r="W191">
        <f t="shared" si="14"/>
        <v>2027</v>
      </c>
      <c r="X191" t="str">
        <f t="shared" si="15"/>
        <v>62027</v>
      </c>
      <c r="Y191" t="str">
        <f t="shared" si="16"/>
        <v>662027</v>
      </c>
      <c r="AC191" s="31"/>
    </row>
    <row r="192" spans="1:29" x14ac:dyDescent="0.25">
      <c r="A192" s="113" t="s">
        <v>692</v>
      </c>
      <c r="B192" s="113" t="s">
        <v>693</v>
      </c>
      <c r="C192" s="113" t="s">
        <v>271</v>
      </c>
      <c r="D192" s="113">
        <v>33</v>
      </c>
      <c r="E192" s="114" t="s">
        <v>433</v>
      </c>
      <c r="F192" s="114" t="s">
        <v>353</v>
      </c>
      <c r="G192" s="10"/>
      <c r="T192" s="31">
        <f t="shared" si="17"/>
        <v>46558</v>
      </c>
      <c r="U192">
        <f t="shared" si="12"/>
        <v>7</v>
      </c>
      <c r="V192">
        <f t="shared" si="13"/>
        <v>6</v>
      </c>
      <c r="W192">
        <f t="shared" si="14"/>
        <v>2027</v>
      </c>
      <c r="X192" t="str">
        <f t="shared" si="15"/>
        <v>62027</v>
      </c>
      <c r="Y192" t="str">
        <f t="shared" si="16"/>
        <v>762027</v>
      </c>
      <c r="AC192" s="31"/>
    </row>
    <row r="193" spans="1:29" x14ac:dyDescent="0.25">
      <c r="A193" s="90" t="s">
        <v>694</v>
      </c>
      <c r="B193" s="90" t="s">
        <v>695</v>
      </c>
      <c r="C193" s="90" t="s">
        <v>276</v>
      </c>
      <c r="D193" s="90">
        <v>11</v>
      </c>
      <c r="E193" s="114" t="s">
        <v>347</v>
      </c>
      <c r="F193" s="114" t="s">
        <v>278</v>
      </c>
      <c r="G193" s="10"/>
      <c r="T193" s="31">
        <f t="shared" si="17"/>
        <v>46559</v>
      </c>
      <c r="U193">
        <f t="shared" si="12"/>
        <v>1</v>
      </c>
      <c r="V193">
        <f t="shared" si="13"/>
        <v>6</v>
      </c>
      <c r="W193">
        <f t="shared" si="14"/>
        <v>2027</v>
      </c>
      <c r="X193" t="str">
        <f t="shared" si="15"/>
        <v>62027</v>
      </c>
      <c r="Y193" t="str">
        <f t="shared" si="16"/>
        <v>162027</v>
      </c>
      <c r="AC193" s="31"/>
    </row>
    <row r="194" spans="1:29" x14ac:dyDescent="0.25">
      <c r="A194" s="113" t="s">
        <v>696</v>
      </c>
      <c r="B194" s="113" t="s">
        <v>697</v>
      </c>
      <c r="C194" s="113" t="s">
        <v>271</v>
      </c>
      <c r="D194" s="113">
        <v>11</v>
      </c>
      <c r="E194" s="114" t="s">
        <v>300</v>
      </c>
      <c r="F194" s="114" t="s">
        <v>301</v>
      </c>
      <c r="G194" s="10"/>
      <c r="T194" s="31">
        <f t="shared" si="17"/>
        <v>46560</v>
      </c>
      <c r="U194">
        <f t="shared" si="12"/>
        <v>2</v>
      </c>
      <c r="V194">
        <f t="shared" si="13"/>
        <v>6</v>
      </c>
      <c r="W194">
        <f t="shared" si="14"/>
        <v>2027</v>
      </c>
      <c r="X194" t="str">
        <f t="shared" si="15"/>
        <v>62027</v>
      </c>
      <c r="Y194" t="str">
        <f t="shared" si="16"/>
        <v>262027</v>
      </c>
      <c r="AC194" s="31"/>
    </row>
    <row r="195" spans="1:29" x14ac:dyDescent="0.25">
      <c r="A195" s="116" t="s">
        <v>698</v>
      </c>
      <c r="B195" s="116" t="s">
        <v>699</v>
      </c>
      <c r="C195" s="116" t="s">
        <v>271</v>
      </c>
      <c r="D195" s="116">
        <v>11</v>
      </c>
      <c r="E195" s="117" t="s">
        <v>520</v>
      </c>
      <c r="F195" s="114" t="s">
        <v>297</v>
      </c>
      <c r="G195" s="10"/>
      <c r="T195" s="31">
        <f t="shared" si="17"/>
        <v>46561</v>
      </c>
      <c r="U195">
        <f t="shared" si="12"/>
        <v>3</v>
      </c>
      <c r="V195">
        <f t="shared" si="13"/>
        <v>6</v>
      </c>
      <c r="W195">
        <f t="shared" si="14"/>
        <v>2027</v>
      </c>
      <c r="X195" t="str">
        <f t="shared" si="15"/>
        <v>62027</v>
      </c>
      <c r="Y195" t="str">
        <f t="shared" si="16"/>
        <v>362027</v>
      </c>
      <c r="AC195" s="31"/>
    </row>
    <row r="196" spans="1:29" x14ac:dyDescent="0.25">
      <c r="A196" s="113" t="s">
        <v>700</v>
      </c>
      <c r="B196" s="113" t="s">
        <v>701</v>
      </c>
      <c r="C196" s="113" t="s">
        <v>276</v>
      </c>
      <c r="D196" s="113">
        <v>11</v>
      </c>
      <c r="E196" s="114" t="s">
        <v>304</v>
      </c>
      <c r="F196" s="114" t="s">
        <v>297</v>
      </c>
      <c r="G196" s="10"/>
      <c r="T196" s="31">
        <f t="shared" si="17"/>
        <v>46562</v>
      </c>
      <c r="U196">
        <f t="shared" ref="U196:U259" si="18">WEEKDAY(T196,2)</f>
        <v>4</v>
      </c>
      <c r="V196">
        <f t="shared" ref="V196:V259" si="19">MONTH(T196)</f>
        <v>6</v>
      </c>
      <c r="W196">
        <f t="shared" ref="W196:W259" si="20">YEAR(T196)</f>
        <v>2027</v>
      </c>
      <c r="X196" t="str">
        <f t="shared" ref="X196:X259" si="21">V196&amp;W196</f>
        <v>62027</v>
      </c>
      <c r="Y196" t="str">
        <f t="shared" ref="Y196:Y259" si="22">U196&amp;V196&amp;W196</f>
        <v>462027</v>
      </c>
      <c r="AC196" s="31"/>
    </row>
    <row r="197" spans="1:29" x14ac:dyDescent="0.25">
      <c r="A197" s="90" t="s">
        <v>702</v>
      </c>
      <c r="B197" s="90" t="s">
        <v>703</v>
      </c>
      <c r="C197" s="90" t="s">
        <v>271</v>
      </c>
      <c r="D197" s="90">
        <v>11</v>
      </c>
      <c r="E197" s="114" t="s">
        <v>292</v>
      </c>
      <c r="F197" s="114" t="s">
        <v>293</v>
      </c>
      <c r="G197" s="10"/>
      <c r="T197" s="31">
        <f t="shared" ref="T197:T260" si="23">T196+1</f>
        <v>46563</v>
      </c>
      <c r="U197">
        <f t="shared" si="18"/>
        <v>5</v>
      </c>
      <c r="V197">
        <f t="shared" si="19"/>
        <v>6</v>
      </c>
      <c r="W197">
        <f t="shared" si="20"/>
        <v>2027</v>
      </c>
      <c r="X197" t="str">
        <f t="shared" si="21"/>
        <v>62027</v>
      </c>
      <c r="Y197" t="str">
        <f t="shared" si="22"/>
        <v>562027</v>
      </c>
      <c r="AC197" s="31"/>
    </row>
    <row r="198" spans="1:29" x14ac:dyDescent="0.25">
      <c r="A198" s="113" t="s">
        <v>704</v>
      </c>
      <c r="B198" s="113" t="s">
        <v>705</v>
      </c>
      <c r="C198" s="113" t="s">
        <v>276</v>
      </c>
      <c r="D198" s="113">
        <v>11</v>
      </c>
      <c r="E198" s="114" t="s">
        <v>289</v>
      </c>
      <c r="F198" s="114" t="s">
        <v>273</v>
      </c>
      <c r="G198" s="10"/>
      <c r="T198" s="31">
        <f t="shared" si="23"/>
        <v>46564</v>
      </c>
      <c r="U198">
        <f t="shared" si="18"/>
        <v>6</v>
      </c>
      <c r="V198">
        <f t="shared" si="19"/>
        <v>6</v>
      </c>
      <c r="W198">
        <f t="shared" si="20"/>
        <v>2027</v>
      </c>
      <c r="X198" t="str">
        <f t="shared" si="21"/>
        <v>62027</v>
      </c>
      <c r="Y198" t="str">
        <f t="shared" si="22"/>
        <v>662027</v>
      </c>
      <c r="AC198" s="31"/>
    </row>
    <row r="199" spans="1:29" x14ac:dyDescent="0.25">
      <c r="A199" s="90" t="s">
        <v>706</v>
      </c>
      <c r="B199" s="90" t="s">
        <v>707</v>
      </c>
      <c r="C199" s="90" t="s">
        <v>338</v>
      </c>
      <c r="D199" s="90">
        <v>11</v>
      </c>
      <c r="E199" s="114" t="s">
        <v>490</v>
      </c>
      <c r="F199" s="114" t="s">
        <v>273</v>
      </c>
      <c r="G199" s="10"/>
      <c r="T199" s="31">
        <f t="shared" si="23"/>
        <v>46565</v>
      </c>
      <c r="U199">
        <f t="shared" si="18"/>
        <v>7</v>
      </c>
      <c r="V199">
        <f t="shared" si="19"/>
        <v>6</v>
      </c>
      <c r="W199">
        <f t="shared" si="20"/>
        <v>2027</v>
      </c>
      <c r="X199" t="str">
        <f t="shared" si="21"/>
        <v>62027</v>
      </c>
      <c r="Y199" t="str">
        <f t="shared" si="22"/>
        <v>762027</v>
      </c>
      <c r="AC199" s="31"/>
    </row>
    <row r="200" spans="1:29" x14ac:dyDescent="0.25">
      <c r="A200" s="113" t="s">
        <v>708</v>
      </c>
      <c r="B200" s="113" t="s">
        <v>709</v>
      </c>
      <c r="C200" s="113" t="s">
        <v>271</v>
      </c>
      <c r="D200" s="113">
        <v>11</v>
      </c>
      <c r="E200" s="114" t="s">
        <v>436</v>
      </c>
      <c r="F200" s="114" t="s">
        <v>297</v>
      </c>
      <c r="G200" s="10"/>
      <c r="T200" s="31">
        <f t="shared" si="23"/>
        <v>46566</v>
      </c>
      <c r="U200">
        <f t="shared" si="18"/>
        <v>1</v>
      </c>
      <c r="V200">
        <f t="shared" si="19"/>
        <v>6</v>
      </c>
      <c r="W200">
        <f t="shared" si="20"/>
        <v>2027</v>
      </c>
      <c r="X200" t="str">
        <f t="shared" si="21"/>
        <v>62027</v>
      </c>
      <c r="Y200" t="str">
        <f t="shared" si="22"/>
        <v>162027</v>
      </c>
      <c r="AC200" s="31"/>
    </row>
    <row r="201" spans="1:29" x14ac:dyDescent="0.25">
      <c r="A201" s="90" t="s">
        <v>710</v>
      </c>
      <c r="B201" s="90" t="s">
        <v>711</v>
      </c>
      <c r="C201" s="90" t="s">
        <v>276</v>
      </c>
      <c r="D201" s="90">
        <v>11</v>
      </c>
      <c r="E201" s="114" t="s">
        <v>315</v>
      </c>
      <c r="F201" s="114" t="s">
        <v>293</v>
      </c>
      <c r="G201" s="10"/>
      <c r="T201" s="31">
        <f t="shared" si="23"/>
        <v>46567</v>
      </c>
      <c r="U201">
        <f t="shared" si="18"/>
        <v>2</v>
      </c>
      <c r="V201">
        <f t="shared" si="19"/>
        <v>6</v>
      </c>
      <c r="W201">
        <f t="shared" si="20"/>
        <v>2027</v>
      </c>
      <c r="X201" t="str">
        <f t="shared" si="21"/>
        <v>62027</v>
      </c>
      <c r="Y201" t="str">
        <f t="shared" si="22"/>
        <v>262027</v>
      </c>
      <c r="AC201" s="31"/>
    </row>
    <row r="202" spans="1:29" x14ac:dyDescent="0.25">
      <c r="A202" s="113" t="s">
        <v>712</v>
      </c>
      <c r="B202" s="113" t="s">
        <v>713</v>
      </c>
      <c r="C202" s="113" t="s">
        <v>276</v>
      </c>
      <c r="D202" s="113">
        <v>33</v>
      </c>
      <c r="E202" s="114" t="s">
        <v>673</v>
      </c>
      <c r="F202" s="114" t="s">
        <v>353</v>
      </c>
      <c r="G202" s="10"/>
      <c r="T202" s="31">
        <f t="shared" si="23"/>
        <v>46568</v>
      </c>
      <c r="U202">
        <f t="shared" si="18"/>
        <v>3</v>
      </c>
      <c r="V202">
        <f t="shared" si="19"/>
        <v>6</v>
      </c>
      <c r="W202">
        <f t="shared" si="20"/>
        <v>2027</v>
      </c>
      <c r="X202" t="str">
        <f t="shared" si="21"/>
        <v>62027</v>
      </c>
      <c r="Y202" t="str">
        <f t="shared" si="22"/>
        <v>362027</v>
      </c>
      <c r="AC202" s="31"/>
    </row>
    <row r="203" spans="1:29" x14ac:dyDescent="0.25">
      <c r="A203" s="90" t="s">
        <v>714</v>
      </c>
      <c r="B203" s="90" t="s">
        <v>715</v>
      </c>
      <c r="C203" s="90" t="s">
        <v>271</v>
      </c>
      <c r="D203" s="90">
        <v>11</v>
      </c>
      <c r="E203" s="114" t="s">
        <v>307</v>
      </c>
      <c r="F203" s="114" t="s">
        <v>301</v>
      </c>
      <c r="G203" s="10"/>
      <c r="T203" s="31">
        <f t="shared" si="23"/>
        <v>46569</v>
      </c>
      <c r="U203">
        <f t="shared" si="18"/>
        <v>4</v>
      </c>
      <c r="V203">
        <f t="shared" si="19"/>
        <v>7</v>
      </c>
      <c r="W203">
        <f t="shared" si="20"/>
        <v>2027</v>
      </c>
      <c r="X203" t="str">
        <f t="shared" si="21"/>
        <v>72027</v>
      </c>
      <c r="Y203" t="str">
        <f t="shared" si="22"/>
        <v>472027</v>
      </c>
      <c r="AC203" s="31"/>
    </row>
    <row r="204" spans="1:29" x14ac:dyDescent="0.25">
      <c r="A204" s="113" t="s">
        <v>716</v>
      </c>
      <c r="B204" s="113" t="s">
        <v>717</v>
      </c>
      <c r="C204" s="113" t="s">
        <v>276</v>
      </c>
      <c r="D204" s="113">
        <v>11</v>
      </c>
      <c r="E204" s="114" t="s">
        <v>328</v>
      </c>
      <c r="F204" s="114" t="s">
        <v>293</v>
      </c>
      <c r="G204" s="10"/>
      <c r="T204" s="31">
        <f t="shared" si="23"/>
        <v>46570</v>
      </c>
      <c r="U204">
        <f t="shared" si="18"/>
        <v>5</v>
      </c>
      <c r="V204">
        <f t="shared" si="19"/>
        <v>7</v>
      </c>
      <c r="W204">
        <f t="shared" si="20"/>
        <v>2027</v>
      </c>
      <c r="X204" t="str">
        <f t="shared" si="21"/>
        <v>72027</v>
      </c>
      <c r="Y204" t="str">
        <f t="shared" si="22"/>
        <v>572027</v>
      </c>
      <c r="AC204" s="31"/>
    </row>
    <row r="205" spans="1:29" x14ac:dyDescent="0.25">
      <c r="A205" s="90" t="s">
        <v>718</v>
      </c>
      <c r="B205" s="90" t="s">
        <v>719</v>
      </c>
      <c r="C205" s="90" t="s">
        <v>271</v>
      </c>
      <c r="D205" s="90">
        <v>11</v>
      </c>
      <c r="E205" s="114" t="s">
        <v>499</v>
      </c>
      <c r="F205" s="114" t="s">
        <v>297</v>
      </c>
      <c r="G205" s="10"/>
      <c r="T205" s="31">
        <f t="shared" si="23"/>
        <v>46571</v>
      </c>
      <c r="U205">
        <f t="shared" si="18"/>
        <v>6</v>
      </c>
      <c r="V205">
        <f t="shared" si="19"/>
        <v>7</v>
      </c>
      <c r="W205">
        <f t="shared" si="20"/>
        <v>2027</v>
      </c>
      <c r="X205" t="str">
        <f t="shared" si="21"/>
        <v>72027</v>
      </c>
      <c r="Y205" t="str">
        <f t="shared" si="22"/>
        <v>672027</v>
      </c>
      <c r="AC205" s="31"/>
    </row>
    <row r="206" spans="1:29" x14ac:dyDescent="0.25">
      <c r="A206" s="113" t="s">
        <v>720</v>
      </c>
      <c r="B206" s="113" t="s">
        <v>721</v>
      </c>
      <c r="C206" s="113" t="s">
        <v>271</v>
      </c>
      <c r="D206" s="113">
        <v>11</v>
      </c>
      <c r="E206" s="114" t="s">
        <v>520</v>
      </c>
      <c r="F206" s="114" t="s">
        <v>297</v>
      </c>
      <c r="G206" s="10"/>
      <c r="T206" s="31">
        <f t="shared" si="23"/>
        <v>46572</v>
      </c>
      <c r="U206">
        <f t="shared" si="18"/>
        <v>7</v>
      </c>
      <c r="V206">
        <f t="shared" si="19"/>
        <v>7</v>
      </c>
      <c r="W206">
        <f t="shared" si="20"/>
        <v>2027</v>
      </c>
      <c r="X206" t="str">
        <f t="shared" si="21"/>
        <v>72027</v>
      </c>
      <c r="Y206" t="str">
        <f t="shared" si="22"/>
        <v>772027</v>
      </c>
      <c r="AC206" s="31"/>
    </row>
    <row r="207" spans="1:29" x14ac:dyDescent="0.25">
      <c r="A207" s="90" t="s">
        <v>722</v>
      </c>
      <c r="B207" s="90" t="s">
        <v>723</v>
      </c>
      <c r="C207" s="90" t="s">
        <v>271</v>
      </c>
      <c r="D207" s="90">
        <v>11</v>
      </c>
      <c r="E207" s="114" t="s">
        <v>360</v>
      </c>
      <c r="F207" s="114" t="s">
        <v>284</v>
      </c>
      <c r="G207" s="10"/>
      <c r="T207" s="31">
        <f t="shared" si="23"/>
        <v>46573</v>
      </c>
      <c r="U207">
        <f t="shared" si="18"/>
        <v>1</v>
      </c>
      <c r="V207">
        <f t="shared" si="19"/>
        <v>7</v>
      </c>
      <c r="W207">
        <f t="shared" si="20"/>
        <v>2027</v>
      </c>
      <c r="X207" t="str">
        <f t="shared" si="21"/>
        <v>72027</v>
      </c>
      <c r="Y207" t="str">
        <f t="shared" si="22"/>
        <v>172027</v>
      </c>
      <c r="AC207" s="31"/>
    </row>
    <row r="208" spans="1:29" x14ac:dyDescent="0.25">
      <c r="A208" s="113" t="s">
        <v>724</v>
      </c>
      <c r="B208" s="113" t="s">
        <v>725</v>
      </c>
      <c r="C208" s="113" t="s">
        <v>271</v>
      </c>
      <c r="D208" s="113">
        <v>33</v>
      </c>
      <c r="E208" s="114" t="s">
        <v>673</v>
      </c>
      <c r="F208" s="114" t="s">
        <v>353</v>
      </c>
      <c r="G208" s="10"/>
      <c r="T208" s="31">
        <f t="shared" si="23"/>
        <v>46574</v>
      </c>
      <c r="U208">
        <f t="shared" si="18"/>
        <v>2</v>
      </c>
      <c r="V208">
        <f t="shared" si="19"/>
        <v>7</v>
      </c>
      <c r="W208">
        <f t="shared" si="20"/>
        <v>2027</v>
      </c>
      <c r="X208" t="str">
        <f t="shared" si="21"/>
        <v>72027</v>
      </c>
      <c r="Y208" t="str">
        <f t="shared" si="22"/>
        <v>272027</v>
      </c>
      <c r="AC208" s="31"/>
    </row>
    <row r="209" spans="1:29" x14ac:dyDescent="0.25">
      <c r="A209" s="90" t="s">
        <v>726</v>
      </c>
      <c r="B209" s="90" t="s">
        <v>727</v>
      </c>
      <c r="C209" s="90" t="s">
        <v>271</v>
      </c>
      <c r="D209" s="90">
        <v>11</v>
      </c>
      <c r="E209" s="114" t="s">
        <v>436</v>
      </c>
      <c r="F209" s="114" t="s">
        <v>297</v>
      </c>
      <c r="G209" s="10"/>
      <c r="T209" s="31">
        <f t="shared" si="23"/>
        <v>46575</v>
      </c>
      <c r="U209">
        <f t="shared" si="18"/>
        <v>3</v>
      </c>
      <c r="V209">
        <f t="shared" si="19"/>
        <v>7</v>
      </c>
      <c r="W209">
        <f t="shared" si="20"/>
        <v>2027</v>
      </c>
      <c r="X209" t="str">
        <f t="shared" si="21"/>
        <v>72027</v>
      </c>
      <c r="Y209" t="str">
        <f t="shared" si="22"/>
        <v>372027</v>
      </c>
      <c r="AC209" s="31"/>
    </row>
    <row r="210" spans="1:29" x14ac:dyDescent="0.25">
      <c r="A210" s="113" t="s">
        <v>728</v>
      </c>
      <c r="B210" s="113" t="s">
        <v>729</v>
      </c>
      <c r="C210" s="113" t="s">
        <v>271</v>
      </c>
      <c r="D210" s="113">
        <v>11</v>
      </c>
      <c r="E210" s="114" t="s">
        <v>520</v>
      </c>
      <c r="F210" s="114" t="s">
        <v>297</v>
      </c>
      <c r="G210" s="10"/>
      <c r="T210" s="31">
        <f t="shared" si="23"/>
        <v>46576</v>
      </c>
      <c r="U210">
        <f t="shared" si="18"/>
        <v>4</v>
      </c>
      <c r="V210">
        <f t="shared" si="19"/>
        <v>7</v>
      </c>
      <c r="W210">
        <f t="shared" si="20"/>
        <v>2027</v>
      </c>
      <c r="X210" t="str">
        <f t="shared" si="21"/>
        <v>72027</v>
      </c>
      <c r="Y210" t="str">
        <f t="shared" si="22"/>
        <v>472027</v>
      </c>
      <c r="AC210" s="31"/>
    </row>
    <row r="211" spans="1:29" x14ac:dyDescent="0.25">
      <c r="A211" s="90" t="s">
        <v>730</v>
      </c>
      <c r="B211" s="90" t="s">
        <v>731</v>
      </c>
      <c r="C211" s="90" t="s">
        <v>271</v>
      </c>
      <c r="D211" s="90">
        <v>82</v>
      </c>
      <c r="E211" s="114" t="s">
        <v>476</v>
      </c>
      <c r="F211" s="114" t="s">
        <v>353</v>
      </c>
      <c r="G211" s="10"/>
      <c r="T211" s="31">
        <f t="shared" si="23"/>
        <v>46577</v>
      </c>
      <c r="U211">
        <f t="shared" si="18"/>
        <v>5</v>
      </c>
      <c r="V211">
        <f t="shared" si="19"/>
        <v>7</v>
      </c>
      <c r="W211">
        <f t="shared" si="20"/>
        <v>2027</v>
      </c>
      <c r="X211" t="str">
        <f t="shared" si="21"/>
        <v>72027</v>
      </c>
      <c r="Y211" t="str">
        <f t="shared" si="22"/>
        <v>572027</v>
      </c>
      <c r="AC211" s="31"/>
    </row>
    <row r="212" spans="1:29" x14ac:dyDescent="0.25">
      <c r="A212" s="113" t="s">
        <v>732</v>
      </c>
      <c r="B212" s="113" t="s">
        <v>733</v>
      </c>
      <c r="C212" s="113" t="s">
        <v>276</v>
      </c>
      <c r="D212" s="113">
        <v>11</v>
      </c>
      <c r="E212" s="114" t="s">
        <v>410</v>
      </c>
      <c r="F212" s="114" t="s">
        <v>278</v>
      </c>
      <c r="G212" s="10"/>
      <c r="T212" s="31">
        <f t="shared" si="23"/>
        <v>46578</v>
      </c>
      <c r="U212">
        <f t="shared" si="18"/>
        <v>6</v>
      </c>
      <c r="V212">
        <f t="shared" si="19"/>
        <v>7</v>
      </c>
      <c r="W212">
        <f t="shared" si="20"/>
        <v>2027</v>
      </c>
      <c r="X212" t="str">
        <f t="shared" si="21"/>
        <v>72027</v>
      </c>
      <c r="Y212" t="str">
        <f t="shared" si="22"/>
        <v>672027</v>
      </c>
      <c r="AC212" s="31"/>
    </row>
    <row r="213" spans="1:29" x14ac:dyDescent="0.25">
      <c r="A213" s="90" t="s">
        <v>734</v>
      </c>
      <c r="B213" s="90" t="s">
        <v>735</v>
      </c>
      <c r="C213" s="90" t="s">
        <v>271</v>
      </c>
      <c r="D213" s="90">
        <v>11</v>
      </c>
      <c r="E213" s="114" t="s">
        <v>307</v>
      </c>
      <c r="F213" s="114" t="s">
        <v>301</v>
      </c>
      <c r="G213" s="10"/>
      <c r="T213" s="31">
        <f t="shared" si="23"/>
        <v>46579</v>
      </c>
      <c r="U213">
        <f t="shared" si="18"/>
        <v>7</v>
      </c>
      <c r="V213">
        <f t="shared" si="19"/>
        <v>7</v>
      </c>
      <c r="W213">
        <f t="shared" si="20"/>
        <v>2027</v>
      </c>
      <c r="X213" t="str">
        <f t="shared" si="21"/>
        <v>72027</v>
      </c>
      <c r="Y213" t="str">
        <f t="shared" si="22"/>
        <v>772027</v>
      </c>
      <c r="AC213" s="31"/>
    </row>
    <row r="214" spans="1:29" x14ac:dyDescent="0.25">
      <c r="A214" s="113" t="s">
        <v>736</v>
      </c>
      <c r="B214" s="113" t="s">
        <v>737</v>
      </c>
      <c r="C214" s="113" t="s">
        <v>271</v>
      </c>
      <c r="D214" s="113">
        <v>33</v>
      </c>
      <c r="E214" s="114" t="s">
        <v>738</v>
      </c>
      <c r="F214" s="114" t="s">
        <v>353</v>
      </c>
      <c r="G214" s="10"/>
      <c r="T214" s="31">
        <f t="shared" si="23"/>
        <v>46580</v>
      </c>
      <c r="U214">
        <f t="shared" si="18"/>
        <v>1</v>
      </c>
      <c r="V214">
        <f t="shared" si="19"/>
        <v>7</v>
      </c>
      <c r="W214">
        <f t="shared" si="20"/>
        <v>2027</v>
      </c>
      <c r="X214" t="str">
        <f t="shared" si="21"/>
        <v>72027</v>
      </c>
      <c r="Y214" t="str">
        <f t="shared" si="22"/>
        <v>172027</v>
      </c>
      <c r="AC214" s="31"/>
    </row>
    <row r="215" spans="1:29" x14ac:dyDescent="0.25">
      <c r="A215" s="90" t="s">
        <v>739</v>
      </c>
      <c r="B215" s="90" t="s">
        <v>740</v>
      </c>
      <c r="C215" s="90" t="s">
        <v>271</v>
      </c>
      <c r="D215" s="90">
        <v>11</v>
      </c>
      <c r="E215" s="114" t="s">
        <v>315</v>
      </c>
      <c r="F215" s="114" t="s">
        <v>293</v>
      </c>
      <c r="G215" s="10"/>
      <c r="T215" s="31">
        <f t="shared" si="23"/>
        <v>46581</v>
      </c>
      <c r="U215">
        <f t="shared" si="18"/>
        <v>2</v>
      </c>
      <c r="V215">
        <f t="shared" si="19"/>
        <v>7</v>
      </c>
      <c r="W215">
        <f t="shared" si="20"/>
        <v>2027</v>
      </c>
      <c r="X215" t="str">
        <f t="shared" si="21"/>
        <v>72027</v>
      </c>
      <c r="Y215" t="str">
        <f t="shared" si="22"/>
        <v>272027</v>
      </c>
      <c r="AC215" s="31"/>
    </row>
    <row r="216" spans="1:29" x14ac:dyDescent="0.25">
      <c r="A216" s="113" t="s">
        <v>741</v>
      </c>
      <c r="B216" s="113" t="s">
        <v>742</v>
      </c>
      <c r="C216" s="113" t="s">
        <v>271</v>
      </c>
      <c r="D216" s="113">
        <v>11</v>
      </c>
      <c r="E216" s="114" t="s">
        <v>283</v>
      </c>
      <c r="F216" s="114" t="s">
        <v>284</v>
      </c>
      <c r="G216" s="10"/>
      <c r="T216" s="31">
        <f t="shared" si="23"/>
        <v>46582</v>
      </c>
      <c r="U216">
        <f t="shared" si="18"/>
        <v>3</v>
      </c>
      <c r="V216">
        <f t="shared" si="19"/>
        <v>7</v>
      </c>
      <c r="W216">
        <f t="shared" si="20"/>
        <v>2027</v>
      </c>
      <c r="X216" t="str">
        <f t="shared" si="21"/>
        <v>72027</v>
      </c>
      <c r="Y216" t="str">
        <f t="shared" si="22"/>
        <v>372027</v>
      </c>
      <c r="AC216" s="31"/>
    </row>
    <row r="217" spans="1:29" x14ac:dyDescent="0.25">
      <c r="A217" s="90" t="s">
        <v>743</v>
      </c>
      <c r="B217" s="90" t="s">
        <v>744</v>
      </c>
      <c r="C217" s="90" t="s">
        <v>271</v>
      </c>
      <c r="D217" s="90">
        <v>82</v>
      </c>
      <c r="E217" s="114" t="s">
        <v>476</v>
      </c>
      <c r="F217" s="114" t="s">
        <v>353</v>
      </c>
      <c r="G217" s="10"/>
      <c r="T217" s="31">
        <f t="shared" si="23"/>
        <v>46583</v>
      </c>
      <c r="U217">
        <f t="shared" si="18"/>
        <v>4</v>
      </c>
      <c r="V217">
        <f t="shared" si="19"/>
        <v>7</v>
      </c>
      <c r="W217">
        <f t="shared" si="20"/>
        <v>2027</v>
      </c>
      <c r="X217" t="str">
        <f t="shared" si="21"/>
        <v>72027</v>
      </c>
      <c r="Y217" t="str">
        <f t="shared" si="22"/>
        <v>472027</v>
      </c>
      <c r="AC217" s="31"/>
    </row>
    <row r="218" spans="1:29" x14ac:dyDescent="0.25">
      <c r="A218" s="113" t="s">
        <v>745</v>
      </c>
      <c r="B218" s="113" t="s">
        <v>746</v>
      </c>
      <c r="C218" s="113" t="s">
        <v>271</v>
      </c>
      <c r="D218" s="113">
        <v>11</v>
      </c>
      <c r="E218" s="114" t="s">
        <v>747</v>
      </c>
      <c r="F218" s="114" t="s">
        <v>353</v>
      </c>
      <c r="G218" s="10"/>
      <c r="T218" s="31">
        <f t="shared" si="23"/>
        <v>46584</v>
      </c>
      <c r="U218">
        <f t="shared" si="18"/>
        <v>5</v>
      </c>
      <c r="V218">
        <f t="shared" si="19"/>
        <v>7</v>
      </c>
      <c r="W218">
        <f t="shared" si="20"/>
        <v>2027</v>
      </c>
      <c r="X218" t="str">
        <f t="shared" si="21"/>
        <v>72027</v>
      </c>
      <c r="Y218" t="str">
        <f t="shared" si="22"/>
        <v>572027</v>
      </c>
      <c r="AC218" s="31"/>
    </row>
    <row r="219" spans="1:29" x14ac:dyDescent="0.25">
      <c r="A219" s="90" t="s">
        <v>748</v>
      </c>
      <c r="B219" s="90" t="s">
        <v>749</v>
      </c>
      <c r="C219" s="90" t="s">
        <v>271</v>
      </c>
      <c r="D219" s="90">
        <v>33</v>
      </c>
      <c r="E219" s="114" t="s">
        <v>433</v>
      </c>
      <c r="F219" s="114" t="s">
        <v>353</v>
      </c>
      <c r="G219" s="10"/>
      <c r="T219" s="31">
        <f t="shared" si="23"/>
        <v>46585</v>
      </c>
      <c r="U219">
        <f t="shared" si="18"/>
        <v>6</v>
      </c>
      <c r="V219">
        <f t="shared" si="19"/>
        <v>7</v>
      </c>
      <c r="W219">
        <f t="shared" si="20"/>
        <v>2027</v>
      </c>
      <c r="X219" t="str">
        <f t="shared" si="21"/>
        <v>72027</v>
      </c>
      <c r="Y219" t="str">
        <f t="shared" si="22"/>
        <v>672027</v>
      </c>
      <c r="AC219" s="31"/>
    </row>
    <row r="220" spans="1:29" x14ac:dyDescent="0.25">
      <c r="A220" s="113" t="s">
        <v>750</v>
      </c>
      <c r="B220" s="113" t="s">
        <v>751</v>
      </c>
      <c r="C220" s="113" t="s">
        <v>271</v>
      </c>
      <c r="D220" s="113">
        <v>11</v>
      </c>
      <c r="E220" s="114" t="s">
        <v>292</v>
      </c>
      <c r="F220" s="114" t="s">
        <v>293</v>
      </c>
      <c r="G220" s="10"/>
      <c r="T220" s="31">
        <f t="shared" si="23"/>
        <v>46586</v>
      </c>
      <c r="U220">
        <f t="shared" si="18"/>
        <v>7</v>
      </c>
      <c r="V220">
        <f t="shared" si="19"/>
        <v>7</v>
      </c>
      <c r="W220">
        <f t="shared" si="20"/>
        <v>2027</v>
      </c>
      <c r="X220" t="str">
        <f t="shared" si="21"/>
        <v>72027</v>
      </c>
      <c r="Y220" t="str">
        <f t="shared" si="22"/>
        <v>772027</v>
      </c>
      <c r="AC220" s="31"/>
    </row>
    <row r="221" spans="1:29" x14ac:dyDescent="0.25">
      <c r="A221" s="90" t="s">
        <v>752</v>
      </c>
      <c r="B221" s="90" t="s">
        <v>753</v>
      </c>
      <c r="C221" s="90" t="s">
        <v>271</v>
      </c>
      <c r="D221" s="90">
        <v>11</v>
      </c>
      <c r="E221" s="114" t="s">
        <v>315</v>
      </c>
      <c r="F221" s="114" t="s">
        <v>293</v>
      </c>
      <c r="G221" s="10"/>
      <c r="T221" s="31">
        <f t="shared" si="23"/>
        <v>46587</v>
      </c>
      <c r="U221">
        <f t="shared" si="18"/>
        <v>1</v>
      </c>
      <c r="V221">
        <f t="shared" si="19"/>
        <v>7</v>
      </c>
      <c r="W221">
        <f t="shared" si="20"/>
        <v>2027</v>
      </c>
      <c r="X221" t="str">
        <f t="shared" si="21"/>
        <v>72027</v>
      </c>
      <c r="Y221" t="str">
        <f t="shared" si="22"/>
        <v>172027</v>
      </c>
      <c r="AC221" s="31"/>
    </row>
    <row r="222" spans="1:29" x14ac:dyDescent="0.25">
      <c r="A222" s="113" t="s">
        <v>754</v>
      </c>
      <c r="B222" s="113" t="s">
        <v>755</v>
      </c>
      <c r="C222" s="113" t="s">
        <v>271</v>
      </c>
      <c r="D222" s="113">
        <v>33</v>
      </c>
      <c r="E222" s="114" t="s">
        <v>433</v>
      </c>
      <c r="F222" s="114" t="s">
        <v>353</v>
      </c>
      <c r="G222" s="10"/>
      <c r="T222" s="31">
        <f t="shared" si="23"/>
        <v>46588</v>
      </c>
      <c r="U222">
        <f t="shared" si="18"/>
        <v>2</v>
      </c>
      <c r="V222">
        <f t="shared" si="19"/>
        <v>7</v>
      </c>
      <c r="W222">
        <f t="shared" si="20"/>
        <v>2027</v>
      </c>
      <c r="X222" t="str">
        <f t="shared" si="21"/>
        <v>72027</v>
      </c>
      <c r="Y222" t="str">
        <f t="shared" si="22"/>
        <v>272027</v>
      </c>
      <c r="AC222" s="31"/>
    </row>
    <row r="223" spans="1:29" x14ac:dyDescent="0.25">
      <c r="A223" s="90" t="s">
        <v>756</v>
      </c>
      <c r="B223" s="90" t="s">
        <v>757</v>
      </c>
      <c r="C223" s="90" t="s">
        <v>271</v>
      </c>
      <c r="D223" s="90">
        <v>11</v>
      </c>
      <c r="E223" s="114" t="s">
        <v>277</v>
      </c>
      <c r="F223" s="114" t="s">
        <v>278</v>
      </c>
      <c r="G223" s="10"/>
      <c r="T223" s="31">
        <f t="shared" si="23"/>
        <v>46589</v>
      </c>
      <c r="U223">
        <f t="shared" si="18"/>
        <v>3</v>
      </c>
      <c r="V223">
        <f t="shared" si="19"/>
        <v>7</v>
      </c>
      <c r="W223">
        <f t="shared" si="20"/>
        <v>2027</v>
      </c>
      <c r="X223" t="str">
        <f t="shared" si="21"/>
        <v>72027</v>
      </c>
      <c r="Y223" t="str">
        <f t="shared" si="22"/>
        <v>372027</v>
      </c>
      <c r="AC223" s="31"/>
    </row>
    <row r="224" spans="1:29" x14ac:dyDescent="0.25">
      <c r="A224" s="113" t="s">
        <v>758</v>
      </c>
      <c r="B224" s="113" t="s">
        <v>759</v>
      </c>
      <c r="C224" s="113" t="s">
        <v>271</v>
      </c>
      <c r="D224" s="113">
        <v>11</v>
      </c>
      <c r="E224" s="114" t="s">
        <v>272</v>
      </c>
      <c r="F224" s="114" t="s">
        <v>273</v>
      </c>
      <c r="G224" s="10"/>
      <c r="T224" s="31">
        <f t="shared" si="23"/>
        <v>46590</v>
      </c>
      <c r="U224">
        <f t="shared" si="18"/>
        <v>4</v>
      </c>
      <c r="V224">
        <f t="shared" si="19"/>
        <v>7</v>
      </c>
      <c r="W224">
        <f t="shared" si="20"/>
        <v>2027</v>
      </c>
      <c r="X224" t="str">
        <f t="shared" si="21"/>
        <v>72027</v>
      </c>
      <c r="Y224" t="str">
        <f t="shared" si="22"/>
        <v>472027</v>
      </c>
      <c r="AC224" s="31"/>
    </row>
    <row r="225" spans="1:29" x14ac:dyDescent="0.25">
      <c r="A225" s="90" t="s">
        <v>760</v>
      </c>
      <c r="B225" s="90" t="s">
        <v>761</v>
      </c>
      <c r="C225" s="90" t="s">
        <v>338</v>
      </c>
      <c r="D225" s="90">
        <v>82</v>
      </c>
      <c r="E225" s="114" t="s">
        <v>476</v>
      </c>
      <c r="F225" s="114" t="s">
        <v>353</v>
      </c>
      <c r="G225" s="10"/>
      <c r="T225" s="31">
        <f t="shared" si="23"/>
        <v>46591</v>
      </c>
      <c r="U225">
        <f t="shared" si="18"/>
        <v>5</v>
      </c>
      <c r="V225">
        <f t="shared" si="19"/>
        <v>7</v>
      </c>
      <c r="W225">
        <f t="shared" si="20"/>
        <v>2027</v>
      </c>
      <c r="X225" t="str">
        <f t="shared" si="21"/>
        <v>72027</v>
      </c>
      <c r="Y225" t="str">
        <f t="shared" si="22"/>
        <v>572027</v>
      </c>
      <c r="AC225" s="31"/>
    </row>
    <row r="226" spans="1:29" x14ac:dyDescent="0.25">
      <c r="A226" s="113" t="s">
        <v>762</v>
      </c>
      <c r="B226" s="113" t="s">
        <v>763</v>
      </c>
      <c r="C226" s="113" t="s">
        <v>271</v>
      </c>
      <c r="D226" s="113">
        <v>11</v>
      </c>
      <c r="E226" s="114" t="s">
        <v>289</v>
      </c>
      <c r="F226" s="114" t="s">
        <v>273</v>
      </c>
      <c r="G226" s="10"/>
      <c r="T226" s="31">
        <f t="shared" si="23"/>
        <v>46592</v>
      </c>
      <c r="U226">
        <f t="shared" si="18"/>
        <v>6</v>
      </c>
      <c r="V226">
        <f t="shared" si="19"/>
        <v>7</v>
      </c>
      <c r="W226">
        <f t="shared" si="20"/>
        <v>2027</v>
      </c>
      <c r="X226" t="str">
        <f t="shared" si="21"/>
        <v>72027</v>
      </c>
      <c r="Y226" t="str">
        <f t="shared" si="22"/>
        <v>672027</v>
      </c>
      <c r="AC226" s="31"/>
    </row>
    <row r="227" spans="1:29" x14ac:dyDescent="0.25">
      <c r="A227" s="90" t="s">
        <v>764</v>
      </c>
      <c r="B227" s="90" t="s">
        <v>765</v>
      </c>
      <c r="C227" s="90" t="s">
        <v>271</v>
      </c>
      <c r="D227" s="90">
        <v>11</v>
      </c>
      <c r="E227" s="114" t="s">
        <v>283</v>
      </c>
      <c r="F227" s="114" t="s">
        <v>284</v>
      </c>
      <c r="G227" s="10"/>
      <c r="T227" s="31">
        <f t="shared" si="23"/>
        <v>46593</v>
      </c>
      <c r="U227">
        <f t="shared" si="18"/>
        <v>7</v>
      </c>
      <c r="V227">
        <f t="shared" si="19"/>
        <v>7</v>
      </c>
      <c r="W227">
        <f t="shared" si="20"/>
        <v>2027</v>
      </c>
      <c r="X227" t="str">
        <f t="shared" si="21"/>
        <v>72027</v>
      </c>
      <c r="Y227" t="str">
        <f t="shared" si="22"/>
        <v>772027</v>
      </c>
      <c r="AC227" s="31"/>
    </row>
    <row r="228" spans="1:29" x14ac:dyDescent="0.25">
      <c r="A228" s="113" t="s">
        <v>766</v>
      </c>
      <c r="B228" s="113" t="s">
        <v>767</v>
      </c>
      <c r="C228" s="113" t="s">
        <v>271</v>
      </c>
      <c r="D228" s="113">
        <v>11</v>
      </c>
      <c r="E228" s="114" t="s">
        <v>410</v>
      </c>
      <c r="F228" s="114" t="s">
        <v>278</v>
      </c>
      <c r="G228" s="10"/>
      <c r="T228" s="31">
        <f t="shared" si="23"/>
        <v>46594</v>
      </c>
      <c r="U228">
        <f t="shared" si="18"/>
        <v>1</v>
      </c>
      <c r="V228">
        <f t="shared" si="19"/>
        <v>7</v>
      </c>
      <c r="W228">
        <f t="shared" si="20"/>
        <v>2027</v>
      </c>
      <c r="X228" t="str">
        <f t="shared" si="21"/>
        <v>72027</v>
      </c>
      <c r="Y228" t="str">
        <f t="shared" si="22"/>
        <v>172027</v>
      </c>
      <c r="AC228" s="31"/>
    </row>
    <row r="229" spans="1:29" x14ac:dyDescent="0.25">
      <c r="A229" s="90" t="s">
        <v>768</v>
      </c>
      <c r="B229" s="90" t="s">
        <v>769</v>
      </c>
      <c r="C229" s="90" t="s">
        <v>276</v>
      </c>
      <c r="D229" s="90">
        <v>11</v>
      </c>
      <c r="E229" s="114" t="s">
        <v>289</v>
      </c>
      <c r="F229" s="114" t="s">
        <v>273</v>
      </c>
      <c r="G229" s="10"/>
      <c r="T229" s="31">
        <f t="shared" si="23"/>
        <v>46595</v>
      </c>
      <c r="U229">
        <f t="shared" si="18"/>
        <v>2</v>
      </c>
      <c r="V229">
        <f t="shared" si="19"/>
        <v>7</v>
      </c>
      <c r="W229">
        <f t="shared" si="20"/>
        <v>2027</v>
      </c>
      <c r="X229" t="str">
        <f t="shared" si="21"/>
        <v>72027</v>
      </c>
      <c r="Y229" t="str">
        <f t="shared" si="22"/>
        <v>272027</v>
      </c>
      <c r="AC229" s="31"/>
    </row>
    <row r="230" spans="1:29" x14ac:dyDescent="0.25">
      <c r="A230" s="113" t="s">
        <v>770</v>
      </c>
      <c r="B230" s="113" t="s">
        <v>771</v>
      </c>
      <c r="C230" s="113" t="s">
        <v>271</v>
      </c>
      <c r="D230" s="113">
        <v>11</v>
      </c>
      <c r="E230" s="114" t="s">
        <v>347</v>
      </c>
      <c r="F230" s="114" t="s">
        <v>278</v>
      </c>
      <c r="G230" s="10"/>
      <c r="T230" s="31">
        <f t="shared" si="23"/>
        <v>46596</v>
      </c>
      <c r="U230">
        <f t="shared" si="18"/>
        <v>3</v>
      </c>
      <c r="V230">
        <f t="shared" si="19"/>
        <v>7</v>
      </c>
      <c r="W230">
        <f t="shared" si="20"/>
        <v>2027</v>
      </c>
      <c r="X230" t="str">
        <f t="shared" si="21"/>
        <v>72027</v>
      </c>
      <c r="Y230" t="str">
        <f t="shared" si="22"/>
        <v>372027</v>
      </c>
      <c r="AC230" s="31"/>
    </row>
    <row r="231" spans="1:29" x14ac:dyDescent="0.25">
      <c r="A231" s="90" t="s">
        <v>772</v>
      </c>
      <c r="B231" s="90" t="s">
        <v>773</v>
      </c>
      <c r="C231" s="90" t="s">
        <v>271</v>
      </c>
      <c r="D231" s="90">
        <v>11</v>
      </c>
      <c r="E231" s="114" t="s">
        <v>347</v>
      </c>
      <c r="F231" s="114" t="s">
        <v>278</v>
      </c>
      <c r="G231" s="10"/>
      <c r="T231" s="31">
        <f t="shared" si="23"/>
        <v>46597</v>
      </c>
      <c r="U231">
        <f t="shared" si="18"/>
        <v>4</v>
      </c>
      <c r="V231">
        <f t="shared" si="19"/>
        <v>7</v>
      </c>
      <c r="W231">
        <f t="shared" si="20"/>
        <v>2027</v>
      </c>
      <c r="X231" t="str">
        <f t="shared" si="21"/>
        <v>72027</v>
      </c>
      <c r="Y231" t="str">
        <f t="shared" si="22"/>
        <v>472027</v>
      </c>
      <c r="AC231" s="31"/>
    </row>
    <row r="232" spans="1:29" x14ac:dyDescent="0.25">
      <c r="A232" s="118" t="s">
        <v>774</v>
      </c>
      <c r="B232" s="118" t="s">
        <v>775</v>
      </c>
      <c r="C232" s="118" t="s">
        <v>271</v>
      </c>
      <c r="D232" s="118">
        <v>33</v>
      </c>
      <c r="E232" s="117" t="s">
        <v>673</v>
      </c>
      <c r="F232" s="114" t="s">
        <v>353</v>
      </c>
      <c r="G232" s="10"/>
      <c r="T232" s="31">
        <f t="shared" si="23"/>
        <v>46598</v>
      </c>
      <c r="U232">
        <f t="shared" si="18"/>
        <v>5</v>
      </c>
      <c r="V232">
        <f t="shared" si="19"/>
        <v>7</v>
      </c>
      <c r="W232">
        <f t="shared" si="20"/>
        <v>2027</v>
      </c>
      <c r="X232" t="str">
        <f t="shared" si="21"/>
        <v>72027</v>
      </c>
      <c r="Y232" t="str">
        <f t="shared" si="22"/>
        <v>572027</v>
      </c>
      <c r="AC232" s="31"/>
    </row>
    <row r="233" spans="1:29" x14ac:dyDescent="0.25">
      <c r="A233" s="90" t="s">
        <v>776</v>
      </c>
      <c r="B233" s="90" t="s">
        <v>777</v>
      </c>
      <c r="C233" s="90" t="s">
        <v>276</v>
      </c>
      <c r="D233" s="90">
        <v>11</v>
      </c>
      <c r="E233" s="114" t="s">
        <v>292</v>
      </c>
      <c r="F233" s="114" t="s">
        <v>293</v>
      </c>
      <c r="G233" s="10"/>
      <c r="T233" s="31">
        <f t="shared" si="23"/>
        <v>46599</v>
      </c>
      <c r="U233">
        <f t="shared" si="18"/>
        <v>6</v>
      </c>
      <c r="V233">
        <f t="shared" si="19"/>
        <v>7</v>
      </c>
      <c r="W233">
        <f t="shared" si="20"/>
        <v>2027</v>
      </c>
      <c r="X233" t="str">
        <f t="shared" si="21"/>
        <v>72027</v>
      </c>
      <c r="Y233" t="str">
        <f t="shared" si="22"/>
        <v>672027</v>
      </c>
      <c r="AC233" s="31"/>
    </row>
    <row r="234" spans="1:29" x14ac:dyDescent="0.25">
      <c r="A234" s="113" t="s">
        <v>778</v>
      </c>
      <c r="B234" s="113" t="s">
        <v>779</v>
      </c>
      <c r="C234" s="113" t="s">
        <v>271</v>
      </c>
      <c r="D234" s="113">
        <v>11</v>
      </c>
      <c r="E234" s="114" t="s">
        <v>292</v>
      </c>
      <c r="F234" s="114" t="s">
        <v>293</v>
      </c>
      <c r="G234" s="10"/>
      <c r="T234" s="31">
        <f t="shared" si="23"/>
        <v>46600</v>
      </c>
      <c r="U234">
        <f t="shared" si="18"/>
        <v>7</v>
      </c>
      <c r="V234">
        <f t="shared" si="19"/>
        <v>8</v>
      </c>
      <c r="W234">
        <f t="shared" si="20"/>
        <v>2027</v>
      </c>
      <c r="X234" t="str">
        <f t="shared" si="21"/>
        <v>82027</v>
      </c>
      <c r="Y234" t="str">
        <f t="shared" si="22"/>
        <v>782027</v>
      </c>
      <c r="AC234" s="31"/>
    </row>
    <row r="235" spans="1:29" x14ac:dyDescent="0.25">
      <c r="A235" s="90" t="s">
        <v>780</v>
      </c>
      <c r="B235" s="90" t="s">
        <v>781</v>
      </c>
      <c r="C235" s="90" t="s">
        <v>271</v>
      </c>
      <c r="D235" s="90">
        <v>11</v>
      </c>
      <c r="E235" s="114" t="s">
        <v>315</v>
      </c>
      <c r="F235" s="114" t="s">
        <v>293</v>
      </c>
      <c r="G235" s="10"/>
      <c r="T235" s="31">
        <f t="shared" si="23"/>
        <v>46601</v>
      </c>
      <c r="U235">
        <f t="shared" si="18"/>
        <v>1</v>
      </c>
      <c r="V235">
        <f t="shared" si="19"/>
        <v>8</v>
      </c>
      <c r="W235">
        <f t="shared" si="20"/>
        <v>2027</v>
      </c>
      <c r="X235" t="str">
        <f t="shared" si="21"/>
        <v>82027</v>
      </c>
      <c r="Y235" t="str">
        <f t="shared" si="22"/>
        <v>182027</v>
      </c>
      <c r="AC235" s="31"/>
    </row>
    <row r="236" spans="1:29" x14ac:dyDescent="0.25">
      <c r="A236" s="113" t="s">
        <v>782</v>
      </c>
      <c r="B236" s="113" t="s">
        <v>783</v>
      </c>
      <c r="C236" s="113" t="s">
        <v>271</v>
      </c>
      <c r="D236" s="113">
        <v>11</v>
      </c>
      <c r="E236" s="114" t="s">
        <v>360</v>
      </c>
      <c r="F236" s="114" t="s">
        <v>284</v>
      </c>
      <c r="G236" s="10"/>
      <c r="T236" s="31">
        <f t="shared" si="23"/>
        <v>46602</v>
      </c>
      <c r="U236">
        <f t="shared" si="18"/>
        <v>2</v>
      </c>
      <c r="V236">
        <f t="shared" si="19"/>
        <v>8</v>
      </c>
      <c r="W236">
        <f t="shared" si="20"/>
        <v>2027</v>
      </c>
      <c r="X236" t="str">
        <f t="shared" si="21"/>
        <v>82027</v>
      </c>
      <c r="Y236" t="str">
        <f t="shared" si="22"/>
        <v>282027</v>
      </c>
      <c r="AC236" s="31"/>
    </row>
    <row r="237" spans="1:29" x14ac:dyDescent="0.25">
      <c r="A237" s="90" t="s">
        <v>784</v>
      </c>
      <c r="B237" s="90" t="s">
        <v>785</v>
      </c>
      <c r="C237" s="90" t="s">
        <v>276</v>
      </c>
      <c r="D237" s="90">
        <v>11</v>
      </c>
      <c r="E237" s="114" t="s">
        <v>608</v>
      </c>
      <c r="F237" s="114" t="s">
        <v>353</v>
      </c>
      <c r="G237" s="10"/>
      <c r="T237" s="31">
        <f t="shared" si="23"/>
        <v>46603</v>
      </c>
      <c r="U237">
        <f t="shared" si="18"/>
        <v>3</v>
      </c>
      <c r="V237">
        <f t="shared" si="19"/>
        <v>8</v>
      </c>
      <c r="W237">
        <f t="shared" si="20"/>
        <v>2027</v>
      </c>
      <c r="X237" t="str">
        <f t="shared" si="21"/>
        <v>82027</v>
      </c>
      <c r="Y237" t="str">
        <f t="shared" si="22"/>
        <v>382027</v>
      </c>
      <c r="AC237" s="31"/>
    </row>
    <row r="238" spans="1:29" x14ac:dyDescent="0.25">
      <c r="A238" s="113" t="s">
        <v>786</v>
      </c>
      <c r="B238" s="113" t="s">
        <v>787</v>
      </c>
      <c r="C238" s="113" t="s">
        <v>276</v>
      </c>
      <c r="D238" s="113">
        <v>11</v>
      </c>
      <c r="E238" s="114" t="s">
        <v>490</v>
      </c>
      <c r="F238" s="114" t="s">
        <v>273</v>
      </c>
      <c r="G238" s="10"/>
      <c r="T238" s="31">
        <f t="shared" si="23"/>
        <v>46604</v>
      </c>
      <c r="U238">
        <f t="shared" si="18"/>
        <v>4</v>
      </c>
      <c r="V238">
        <f t="shared" si="19"/>
        <v>8</v>
      </c>
      <c r="W238">
        <f t="shared" si="20"/>
        <v>2027</v>
      </c>
      <c r="X238" t="str">
        <f t="shared" si="21"/>
        <v>82027</v>
      </c>
      <c r="Y238" t="str">
        <f t="shared" si="22"/>
        <v>482027</v>
      </c>
      <c r="AC238" s="31"/>
    </row>
    <row r="239" spans="1:29" x14ac:dyDescent="0.25">
      <c r="A239" s="90" t="s">
        <v>788</v>
      </c>
      <c r="B239" s="90" t="s">
        <v>789</v>
      </c>
      <c r="C239" s="90" t="s">
        <v>271</v>
      </c>
      <c r="D239" s="90">
        <v>11</v>
      </c>
      <c r="E239" s="114" t="s">
        <v>277</v>
      </c>
      <c r="F239" s="114" t="s">
        <v>278</v>
      </c>
      <c r="G239" s="10"/>
      <c r="T239" s="31">
        <f t="shared" si="23"/>
        <v>46605</v>
      </c>
      <c r="U239">
        <f t="shared" si="18"/>
        <v>5</v>
      </c>
      <c r="V239">
        <f t="shared" si="19"/>
        <v>8</v>
      </c>
      <c r="W239">
        <f t="shared" si="20"/>
        <v>2027</v>
      </c>
      <c r="X239" t="str">
        <f t="shared" si="21"/>
        <v>82027</v>
      </c>
      <c r="Y239" t="str">
        <f t="shared" si="22"/>
        <v>582027</v>
      </c>
      <c r="AC239" s="31"/>
    </row>
    <row r="240" spans="1:29" x14ac:dyDescent="0.25">
      <c r="A240" s="113" t="s">
        <v>790</v>
      </c>
      <c r="B240" s="113" t="s">
        <v>791</v>
      </c>
      <c r="C240" s="113" t="s">
        <v>271</v>
      </c>
      <c r="D240" s="113">
        <v>11</v>
      </c>
      <c r="E240" s="114" t="s">
        <v>792</v>
      </c>
      <c r="F240" s="114" t="s">
        <v>353</v>
      </c>
      <c r="G240" s="10"/>
      <c r="T240" s="31">
        <f t="shared" si="23"/>
        <v>46606</v>
      </c>
      <c r="U240">
        <f t="shared" si="18"/>
        <v>6</v>
      </c>
      <c r="V240">
        <f t="shared" si="19"/>
        <v>8</v>
      </c>
      <c r="W240">
        <f t="shared" si="20"/>
        <v>2027</v>
      </c>
      <c r="X240" t="str">
        <f t="shared" si="21"/>
        <v>82027</v>
      </c>
      <c r="Y240" t="str">
        <f t="shared" si="22"/>
        <v>682027</v>
      </c>
      <c r="AC240" s="31"/>
    </row>
    <row r="241" spans="1:29" x14ac:dyDescent="0.25">
      <c r="A241" s="90" t="s">
        <v>793</v>
      </c>
      <c r="B241" s="90" t="s">
        <v>794</v>
      </c>
      <c r="C241" s="90" t="s">
        <v>271</v>
      </c>
      <c r="D241" s="90">
        <v>33</v>
      </c>
      <c r="E241" s="114" t="s">
        <v>433</v>
      </c>
      <c r="F241" s="114" t="s">
        <v>353</v>
      </c>
      <c r="G241" s="10"/>
      <c r="T241" s="31">
        <f t="shared" si="23"/>
        <v>46607</v>
      </c>
      <c r="U241">
        <f t="shared" si="18"/>
        <v>7</v>
      </c>
      <c r="V241">
        <f t="shared" si="19"/>
        <v>8</v>
      </c>
      <c r="W241">
        <f t="shared" si="20"/>
        <v>2027</v>
      </c>
      <c r="X241" t="str">
        <f t="shared" si="21"/>
        <v>82027</v>
      </c>
      <c r="Y241" t="str">
        <f t="shared" si="22"/>
        <v>782027</v>
      </c>
      <c r="AC241" s="31"/>
    </row>
    <row r="242" spans="1:29" x14ac:dyDescent="0.25">
      <c r="A242" s="113" t="s">
        <v>795</v>
      </c>
      <c r="B242" s="113" t="s">
        <v>796</v>
      </c>
      <c r="C242" s="113" t="s">
        <v>276</v>
      </c>
      <c r="D242" s="113">
        <v>33</v>
      </c>
      <c r="E242" s="114" t="s">
        <v>433</v>
      </c>
      <c r="F242" s="114" t="s">
        <v>353</v>
      </c>
      <c r="G242" s="10"/>
      <c r="T242" s="31">
        <f t="shared" si="23"/>
        <v>46608</v>
      </c>
      <c r="U242">
        <f t="shared" si="18"/>
        <v>1</v>
      </c>
      <c r="V242">
        <f t="shared" si="19"/>
        <v>8</v>
      </c>
      <c r="W242">
        <f t="shared" si="20"/>
        <v>2027</v>
      </c>
      <c r="X242" t="str">
        <f t="shared" si="21"/>
        <v>82027</v>
      </c>
      <c r="Y242" t="str">
        <f t="shared" si="22"/>
        <v>182027</v>
      </c>
      <c r="AC242" s="31"/>
    </row>
    <row r="243" spans="1:29" x14ac:dyDescent="0.25">
      <c r="A243" s="90" t="s">
        <v>797</v>
      </c>
      <c r="B243" s="90" t="s">
        <v>798</v>
      </c>
      <c r="C243" s="90" t="s">
        <v>276</v>
      </c>
      <c r="D243" s="90">
        <v>11</v>
      </c>
      <c r="E243" s="114" t="s">
        <v>277</v>
      </c>
      <c r="F243" s="114" t="s">
        <v>278</v>
      </c>
      <c r="G243" s="10"/>
      <c r="T243" s="31">
        <f t="shared" si="23"/>
        <v>46609</v>
      </c>
      <c r="U243">
        <f t="shared" si="18"/>
        <v>2</v>
      </c>
      <c r="V243">
        <f t="shared" si="19"/>
        <v>8</v>
      </c>
      <c r="W243">
        <f t="shared" si="20"/>
        <v>2027</v>
      </c>
      <c r="X243" t="str">
        <f t="shared" si="21"/>
        <v>82027</v>
      </c>
      <c r="Y243" t="str">
        <f t="shared" si="22"/>
        <v>282027</v>
      </c>
      <c r="AC243" s="31"/>
    </row>
    <row r="244" spans="1:29" x14ac:dyDescent="0.25">
      <c r="A244" s="113" t="s">
        <v>799</v>
      </c>
      <c r="B244" s="113" t="s">
        <v>800</v>
      </c>
      <c r="C244" s="113" t="s">
        <v>276</v>
      </c>
      <c r="D244" s="113">
        <v>33</v>
      </c>
      <c r="E244" s="114" t="s">
        <v>405</v>
      </c>
      <c r="F244" s="114" t="s">
        <v>353</v>
      </c>
      <c r="G244" s="10"/>
      <c r="T244" s="31">
        <f t="shared" si="23"/>
        <v>46610</v>
      </c>
      <c r="U244">
        <f t="shared" si="18"/>
        <v>3</v>
      </c>
      <c r="V244">
        <f t="shared" si="19"/>
        <v>8</v>
      </c>
      <c r="W244">
        <f t="shared" si="20"/>
        <v>2027</v>
      </c>
      <c r="X244" t="str">
        <f t="shared" si="21"/>
        <v>82027</v>
      </c>
      <c r="Y244" t="str">
        <f t="shared" si="22"/>
        <v>382027</v>
      </c>
      <c r="AC244" s="31"/>
    </row>
    <row r="245" spans="1:29" x14ac:dyDescent="0.25">
      <c r="A245" s="90" t="s">
        <v>801</v>
      </c>
      <c r="B245" s="90" t="s">
        <v>802</v>
      </c>
      <c r="C245" s="90" t="s">
        <v>338</v>
      </c>
      <c r="D245" s="90">
        <v>33</v>
      </c>
      <c r="E245" s="114" t="s">
        <v>738</v>
      </c>
      <c r="F245" s="114" t="s">
        <v>353</v>
      </c>
      <c r="G245" s="10"/>
      <c r="T245" s="31">
        <f t="shared" si="23"/>
        <v>46611</v>
      </c>
      <c r="U245">
        <f t="shared" si="18"/>
        <v>4</v>
      </c>
      <c r="V245">
        <f t="shared" si="19"/>
        <v>8</v>
      </c>
      <c r="W245">
        <f t="shared" si="20"/>
        <v>2027</v>
      </c>
      <c r="X245" t="str">
        <f t="shared" si="21"/>
        <v>82027</v>
      </c>
      <c r="Y245" t="str">
        <f t="shared" si="22"/>
        <v>482027</v>
      </c>
      <c r="AC245" s="31"/>
    </row>
    <row r="246" spans="1:29" x14ac:dyDescent="0.25">
      <c r="A246" s="113" t="s">
        <v>803</v>
      </c>
      <c r="B246" s="113" t="s">
        <v>804</v>
      </c>
      <c r="C246" s="113" t="s">
        <v>276</v>
      </c>
      <c r="D246" s="113">
        <v>33</v>
      </c>
      <c r="E246" s="114" t="s">
        <v>405</v>
      </c>
      <c r="F246" s="114" t="s">
        <v>353</v>
      </c>
      <c r="G246" s="10"/>
      <c r="T246" s="31">
        <f t="shared" si="23"/>
        <v>46612</v>
      </c>
      <c r="U246">
        <f t="shared" si="18"/>
        <v>5</v>
      </c>
      <c r="V246">
        <f t="shared" si="19"/>
        <v>8</v>
      </c>
      <c r="W246">
        <f t="shared" si="20"/>
        <v>2027</v>
      </c>
      <c r="X246" t="str">
        <f t="shared" si="21"/>
        <v>82027</v>
      </c>
      <c r="Y246" t="str">
        <f t="shared" si="22"/>
        <v>582027</v>
      </c>
      <c r="AC246" s="31"/>
    </row>
    <row r="247" spans="1:29" x14ac:dyDescent="0.25">
      <c r="A247" s="90" t="s">
        <v>805</v>
      </c>
      <c r="B247" s="90" t="s">
        <v>806</v>
      </c>
      <c r="C247" s="90" t="s">
        <v>271</v>
      </c>
      <c r="D247" s="90">
        <v>11</v>
      </c>
      <c r="E247" s="114" t="s">
        <v>272</v>
      </c>
      <c r="F247" s="114" t="s">
        <v>273</v>
      </c>
      <c r="G247" s="10"/>
      <c r="T247" s="31">
        <f t="shared" si="23"/>
        <v>46613</v>
      </c>
      <c r="U247">
        <f t="shared" si="18"/>
        <v>6</v>
      </c>
      <c r="V247">
        <f t="shared" si="19"/>
        <v>8</v>
      </c>
      <c r="W247">
        <f t="shared" si="20"/>
        <v>2027</v>
      </c>
      <c r="X247" t="str">
        <f t="shared" si="21"/>
        <v>82027</v>
      </c>
      <c r="Y247" t="str">
        <f t="shared" si="22"/>
        <v>682027</v>
      </c>
      <c r="AC247" s="31"/>
    </row>
    <row r="248" spans="1:29" x14ac:dyDescent="0.25">
      <c r="A248" s="118" t="s">
        <v>807</v>
      </c>
      <c r="B248" s="118" t="s">
        <v>808</v>
      </c>
      <c r="C248" s="118" t="s">
        <v>271</v>
      </c>
      <c r="D248" s="118">
        <v>33</v>
      </c>
      <c r="E248" s="117" t="s">
        <v>461</v>
      </c>
      <c r="F248" s="114" t="s">
        <v>353</v>
      </c>
      <c r="G248" s="10"/>
      <c r="T248" s="31">
        <f t="shared" si="23"/>
        <v>46614</v>
      </c>
      <c r="U248">
        <f t="shared" si="18"/>
        <v>7</v>
      </c>
      <c r="V248">
        <f t="shared" si="19"/>
        <v>8</v>
      </c>
      <c r="W248">
        <f t="shared" si="20"/>
        <v>2027</v>
      </c>
      <c r="X248" t="str">
        <f t="shared" si="21"/>
        <v>82027</v>
      </c>
      <c r="Y248" t="str">
        <f t="shared" si="22"/>
        <v>782027</v>
      </c>
      <c r="AC248" s="31"/>
    </row>
    <row r="249" spans="1:29" x14ac:dyDescent="0.25">
      <c r="A249" s="90" t="s">
        <v>809</v>
      </c>
      <c r="B249" s="90" t="s">
        <v>810</v>
      </c>
      <c r="C249" s="90" t="s">
        <v>271</v>
      </c>
      <c r="D249" s="90">
        <v>11</v>
      </c>
      <c r="E249" s="114" t="s">
        <v>310</v>
      </c>
      <c r="F249" s="114" t="s">
        <v>273</v>
      </c>
      <c r="G249" s="10"/>
      <c r="T249" s="31">
        <f t="shared" si="23"/>
        <v>46615</v>
      </c>
      <c r="U249">
        <f t="shared" si="18"/>
        <v>1</v>
      </c>
      <c r="V249">
        <f t="shared" si="19"/>
        <v>8</v>
      </c>
      <c r="W249">
        <f t="shared" si="20"/>
        <v>2027</v>
      </c>
      <c r="X249" t="str">
        <f t="shared" si="21"/>
        <v>82027</v>
      </c>
      <c r="Y249" t="str">
        <f t="shared" si="22"/>
        <v>182027</v>
      </c>
      <c r="AC249" s="31"/>
    </row>
    <row r="250" spans="1:29" x14ac:dyDescent="0.25">
      <c r="A250" s="113" t="s">
        <v>811</v>
      </c>
      <c r="B250" s="113" t="s">
        <v>812</v>
      </c>
      <c r="C250" s="113" t="s">
        <v>276</v>
      </c>
      <c r="D250" s="113">
        <v>11</v>
      </c>
      <c r="E250" s="114" t="s">
        <v>360</v>
      </c>
      <c r="F250" s="114" t="s">
        <v>284</v>
      </c>
      <c r="G250" s="10"/>
      <c r="T250" s="31">
        <f t="shared" si="23"/>
        <v>46616</v>
      </c>
      <c r="U250">
        <f t="shared" si="18"/>
        <v>2</v>
      </c>
      <c r="V250">
        <f t="shared" si="19"/>
        <v>8</v>
      </c>
      <c r="W250">
        <f t="shared" si="20"/>
        <v>2027</v>
      </c>
      <c r="X250" t="str">
        <f t="shared" si="21"/>
        <v>82027</v>
      </c>
      <c r="Y250" t="str">
        <f t="shared" si="22"/>
        <v>282027</v>
      </c>
      <c r="AC250" s="31"/>
    </row>
    <row r="251" spans="1:29" x14ac:dyDescent="0.25">
      <c r="A251" s="90" t="s">
        <v>813</v>
      </c>
      <c r="B251" s="90" t="s">
        <v>814</v>
      </c>
      <c r="C251" s="90" t="s">
        <v>271</v>
      </c>
      <c r="D251" s="90">
        <v>11</v>
      </c>
      <c r="E251" s="114" t="s">
        <v>289</v>
      </c>
      <c r="F251" s="114" t="s">
        <v>273</v>
      </c>
      <c r="G251" s="10"/>
      <c r="T251" s="31">
        <f t="shared" si="23"/>
        <v>46617</v>
      </c>
      <c r="U251">
        <f t="shared" si="18"/>
        <v>3</v>
      </c>
      <c r="V251">
        <f t="shared" si="19"/>
        <v>8</v>
      </c>
      <c r="W251">
        <f t="shared" si="20"/>
        <v>2027</v>
      </c>
      <c r="X251" t="str">
        <f t="shared" si="21"/>
        <v>82027</v>
      </c>
      <c r="Y251" t="str">
        <f t="shared" si="22"/>
        <v>382027</v>
      </c>
      <c r="AC251" s="31"/>
    </row>
    <row r="252" spans="1:29" x14ac:dyDescent="0.25">
      <c r="A252" s="113" t="s">
        <v>815</v>
      </c>
      <c r="B252" s="113" t="s">
        <v>816</v>
      </c>
      <c r="C252" s="113" t="s">
        <v>276</v>
      </c>
      <c r="D252" s="113">
        <v>33</v>
      </c>
      <c r="E252" s="114" t="s">
        <v>673</v>
      </c>
      <c r="F252" s="114" t="s">
        <v>353</v>
      </c>
      <c r="G252" s="10"/>
      <c r="T252" s="31">
        <f t="shared" si="23"/>
        <v>46618</v>
      </c>
      <c r="U252">
        <f t="shared" si="18"/>
        <v>4</v>
      </c>
      <c r="V252">
        <f t="shared" si="19"/>
        <v>8</v>
      </c>
      <c r="W252">
        <f t="shared" si="20"/>
        <v>2027</v>
      </c>
      <c r="X252" t="str">
        <f t="shared" si="21"/>
        <v>82027</v>
      </c>
      <c r="Y252" t="str">
        <f t="shared" si="22"/>
        <v>482027</v>
      </c>
      <c r="AC252" s="31"/>
    </row>
    <row r="253" spans="1:29" x14ac:dyDescent="0.25">
      <c r="A253" s="90" t="s">
        <v>817</v>
      </c>
      <c r="B253" s="90" t="s">
        <v>818</v>
      </c>
      <c r="C253" s="90" t="s">
        <v>271</v>
      </c>
      <c r="D253" s="90">
        <v>11</v>
      </c>
      <c r="E253" s="114" t="s">
        <v>289</v>
      </c>
      <c r="F253" s="114" t="s">
        <v>273</v>
      </c>
      <c r="G253" s="10"/>
      <c r="T253" s="31">
        <f t="shared" si="23"/>
        <v>46619</v>
      </c>
      <c r="U253">
        <f t="shared" si="18"/>
        <v>5</v>
      </c>
      <c r="V253">
        <f t="shared" si="19"/>
        <v>8</v>
      </c>
      <c r="W253">
        <f t="shared" si="20"/>
        <v>2027</v>
      </c>
      <c r="X253" t="str">
        <f t="shared" si="21"/>
        <v>82027</v>
      </c>
      <c r="Y253" t="str">
        <f t="shared" si="22"/>
        <v>582027</v>
      </c>
      <c r="AC253" s="31"/>
    </row>
    <row r="254" spans="1:29" x14ac:dyDescent="0.25">
      <c r="A254" s="113" t="s">
        <v>819</v>
      </c>
      <c r="B254" s="113" t="s">
        <v>820</v>
      </c>
      <c r="C254" s="113" t="s">
        <v>276</v>
      </c>
      <c r="D254" s="113">
        <v>11</v>
      </c>
      <c r="E254" s="114" t="s">
        <v>272</v>
      </c>
      <c r="F254" s="114" t="s">
        <v>273</v>
      </c>
      <c r="G254" s="10"/>
      <c r="T254" s="31">
        <f t="shared" si="23"/>
        <v>46620</v>
      </c>
      <c r="U254">
        <f t="shared" si="18"/>
        <v>6</v>
      </c>
      <c r="V254">
        <f t="shared" si="19"/>
        <v>8</v>
      </c>
      <c r="W254">
        <f t="shared" si="20"/>
        <v>2027</v>
      </c>
      <c r="X254" t="str">
        <f t="shared" si="21"/>
        <v>82027</v>
      </c>
      <c r="Y254" t="str">
        <f t="shared" si="22"/>
        <v>682027</v>
      </c>
      <c r="AC254" s="31"/>
    </row>
    <row r="255" spans="1:29" x14ac:dyDescent="0.25">
      <c r="A255" s="90" t="s">
        <v>821</v>
      </c>
      <c r="B255" s="90" t="s">
        <v>822</v>
      </c>
      <c r="C255" s="90" t="s">
        <v>271</v>
      </c>
      <c r="D255" s="90">
        <v>11</v>
      </c>
      <c r="E255" s="114" t="s">
        <v>405</v>
      </c>
      <c r="F255" s="114" t="s">
        <v>353</v>
      </c>
      <c r="G255" s="10"/>
      <c r="T255" s="31">
        <f t="shared" si="23"/>
        <v>46621</v>
      </c>
      <c r="U255">
        <f t="shared" si="18"/>
        <v>7</v>
      </c>
      <c r="V255">
        <f t="shared" si="19"/>
        <v>8</v>
      </c>
      <c r="W255">
        <f t="shared" si="20"/>
        <v>2027</v>
      </c>
      <c r="X255" t="str">
        <f t="shared" si="21"/>
        <v>82027</v>
      </c>
      <c r="Y255" t="str">
        <f t="shared" si="22"/>
        <v>782027</v>
      </c>
      <c r="AC255" s="31"/>
    </row>
    <row r="256" spans="1:29" x14ac:dyDescent="0.25">
      <c r="A256" s="113" t="s">
        <v>823</v>
      </c>
      <c r="B256" s="113" t="s">
        <v>824</v>
      </c>
      <c r="C256" s="113" t="s">
        <v>271</v>
      </c>
      <c r="D256" s="113">
        <v>11</v>
      </c>
      <c r="E256" s="114" t="s">
        <v>292</v>
      </c>
      <c r="F256" s="114" t="s">
        <v>293</v>
      </c>
      <c r="G256" s="10"/>
      <c r="T256" s="31">
        <f t="shared" si="23"/>
        <v>46622</v>
      </c>
      <c r="U256">
        <f t="shared" si="18"/>
        <v>1</v>
      </c>
      <c r="V256">
        <f t="shared" si="19"/>
        <v>8</v>
      </c>
      <c r="W256">
        <f t="shared" si="20"/>
        <v>2027</v>
      </c>
      <c r="X256" t="str">
        <f t="shared" si="21"/>
        <v>82027</v>
      </c>
      <c r="Y256" t="str">
        <f t="shared" si="22"/>
        <v>182027</v>
      </c>
      <c r="AC256" s="31"/>
    </row>
    <row r="257" spans="1:29" x14ac:dyDescent="0.25">
      <c r="A257" s="90" t="s">
        <v>825</v>
      </c>
      <c r="B257" s="90" t="s">
        <v>826</v>
      </c>
      <c r="C257" s="90" t="s">
        <v>276</v>
      </c>
      <c r="D257" s="90">
        <v>11</v>
      </c>
      <c r="E257" s="114" t="s">
        <v>292</v>
      </c>
      <c r="F257" s="114" t="s">
        <v>293</v>
      </c>
      <c r="G257" s="10"/>
      <c r="T257" s="31">
        <f t="shared" si="23"/>
        <v>46623</v>
      </c>
      <c r="U257">
        <f t="shared" si="18"/>
        <v>2</v>
      </c>
      <c r="V257">
        <f t="shared" si="19"/>
        <v>8</v>
      </c>
      <c r="W257">
        <f t="shared" si="20"/>
        <v>2027</v>
      </c>
      <c r="X257" t="str">
        <f t="shared" si="21"/>
        <v>82027</v>
      </c>
      <c r="Y257" t="str">
        <f t="shared" si="22"/>
        <v>282027</v>
      </c>
      <c r="AC257" s="31"/>
    </row>
    <row r="258" spans="1:29" x14ac:dyDescent="0.25">
      <c r="A258" s="113" t="s">
        <v>827</v>
      </c>
      <c r="B258" s="113" t="s">
        <v>828</v>
      </c>
      <c r="C258" s="113" t="s">
        <v>271</v>
      </c>
      <c r="D258" s="113">
        <v>33</v>
      </c>
      <c r="E258" s="114" t="s">
        <v>433</v>
      </c>
      <c r="F258" s="114" t="s">
        <v>353</v>
      </c>
      <c r="G258" s="10"/>
      <c r="T258" s="31">
        <f t="shared" si="23"/>
        <v>46624</v>
      </c>
      <c r="U258">
        <f t="shared" si="18"/>
        <v>3</v>
      </c>
      <c r="V258">
        <f t="shared" si="19"/>
        <v>8</v>
      </c>
      <c r="W258">
        <f t="shared" si="20"/>
        <v>2027</v>
      </c>
      <c r="X258" t="str">
        <f t="shared" si="21"/>
        <v>82027</v>
      </c>
      <c r="Y258" t="str">
        <f t="shared" si="22"/>
        <v>382027</v>
      </c>
      <c r="AC258" s="31"/>
    </row>
    <row r="259" spans="1:29" x14ac:dyDescent="0.25">
      <c r="A259" s="90" t="s">
        <v>829</v>
      </c>
      <c r="B259" s="90" t="s">
        <v>830</v>
      </c>
      <c r="C259" s="90" t="s">
        <v>271</v>
      </c>
      <c r="D259" s="90">
        <v>11</v>
      </c>
      <c r="E259" s="114" t="s">
        <v>490</v>
      </c>
      <c r="F259" s="114" t="s">
        <v>273</v>
      </c>
      <c r="G259" s="10"/>
      <c r="T259" s="31">
        <f t="shared" si="23"/>
        <v>46625</v>
      </c>
      <c r="U259">
        <f t="shared" si="18"/>
        <v>4</v>
      </c>
      <c r="V259">
        <f t="shared" si="19"/>
        <v>8</v>
      </c>
      <c r="W259">
        <f t="shared" si="20"/>
        <v>2027</v>
      </c>
      <c r="X259" t="str">
        <f t="shared" si="21"/>
        <v>82027</v>
      </c>
      <c r="Y259" t="str">
        <f t="shared" si="22"/>
        <v>482027</v>
      </c>
      <c r="AC259" s="31"/>
    </row>
    <row r="260" spans="1:29" x14ac:dyDescent="0.25">
      <c r="A260" s="113" t="s">
        <v>831</v>
      </c>
      <c r="B260" s="113" t="s">
        <v>832</v>
      </c>
      <c r="C260" s="113" t="s">
        <v>338</v>
      </c>
      <c r="D260" s="113">
        <v>11</v>
      </c>
      <c r="E260" s="114" t="s">
        <v>289</v>
      </c>
      <c r="F260" s="114" t="s">
        <v>273</v>
      </c>
      <c r="G260" s="10"/>
      <c r="T260" s="31">
        <f t="shared" si="23"/>
        <v>46626</v>
      </c>
      <c r="U260">
        <f t="shared" ref="U260:U323" si="24">WEEKDAY(T260,2)</f>
        <v>5</v>
      </c>
      <c r="V260">
        <f t="shared" ref="V260:V323" si="25">MONTH(T260)</f>
        <v>8</v>
      </c>
      <c r="W260">
        <f t="shared" ref="W260:W323" si="26">YEAR(T260)</f>
        <v>2027</v>
      </c>
      <c r="X260" t="str">
        <f t="shared" ref="X260:X323" si="27">V260&amp;W260</f>
        <v>82027</v>
      </c>
      <c r="Y260" t="str">
        <f t="shared" ref="Y260:Y323" si="28">U260&amp;V260&amp;W260</f>
        <v>582027</v>
      </c>
      <c r="AC260" s="31"/>
    </row>
    <row r="261" spans="1:29" x14ac:dyDescent="0.25">
      <c r="A261" s="90" t="s">
        <v>833</v>
      </c>
      <c r="B261" s="90" t="s">
        <v>834</v>
      </c>
      <c r="C261" s="90" t="s">
        <v>276</v>
      </c>
      <c r="D261" s="90">
        <v>11</v>
      </c>
      <c r="E261" s="114" t="s">
        <v>490</v>
      </c>
      <c r="F261" s="114" t="s">
        <v>273</v>
      </c>
      <c r="G261" s="10"/>
      <c r="T261" s="31">
        <f t="shared" ref="T261:T324" si="29">T260+1</f>
        <v>46627</v>
      </c>
      <c r="U261">
        <f t="shared" si="24"/>
        <v>6</v>
      </c>
      <c r="V261">
        <f t="shared" si="25"/>
        <v>8</v>
      </c>
      <c r="W261">
        <f t="shared" si="26"/>
        <v>2027</v>
      </c>
      <c r="X261" t="str">
        <f t="shared" si="27"/>
        <v>82027</v>
      </c>
      <c r="Y261" t="str">
        <f t="shared" si="28"/>
        <v>682027</v>
      </c>
      <c r="AC261" s="31"/>
    </row>
    <row r="262" spans="1:29" x14ac:dyDescent="0.25">
      <c r="A262" s="113" t="s">
        <v>835</v>
      </c>
      <c r="B262" s="113" t="s">
        <v>836</v>
      </c>
      <c r="C262" s="113" t="s">
        <v>271</v>
      </c>
      <c r="D262" s="113">
        <v>11</v>
      </c>
      <c r="E262" s="114" t="s">
        <v>410</v>
      </c>
      <c r="F262" s="114" t="s">
        <v>278</v>
      </c>
      <c r="G262" s="10"/>
      <c r="T262" s="31">
        <f t="shared" si="29"/>
        <v>46628</v>
      </c>
      <c r="U262">
        <f t="shared" si="24"/>
        <v>7</v>
      </c>
      <c r="V262">
        <f t="shared" si="25"/>
        <v>8</v>
      </c>
      <c r="W262">
        <f t="shared" si="26"/>
        <v>2027</v>
      </c>
      <c r="X262" t="str">
        <f t="shared" si="27"/>
        <v>82027</v>
      </c>
      <c r="Y262" t="str">
        <f t="shared" si="28"/>
        <v>782027</v>
      </c>
      <c r="AC262" s="31"/>
    </row>
    <row r="263" spans="1:29" x14ac:dyDescent="0.25">
      <c r="A263" s="90" t="s">
        <v>837</v>
      </c>
      <c r="B263" s="90" t="s">
        <v>838</v>
      </c>
      <c r="C263" s="90" t="s">
        <v>276</v>
      </c>
      <c r="D263" s="90">
        <v>11</v>
      </c>
      <c r="E263" s="114" t="s">
        <v>310</v>
      </c>
      <c r="F263" s="114" t="s">
        <v>273</v>
      </c>
      <c r="G263" s="10"/>
      <c r="T263" s="31">
        <f t="shared" si="29"/>
        <v>46629</v>
      </c>
      <c r="U263">
        <f t="shared" si="24"/>
        <v>1</v>
      </c>
      <c r="V263">
        <f t="shared" si="25"/>
        <v>8</v>
      </c>
      <c r="W263">
        <f t="shared" si="26"/>
        <v>2027</v>
      </c>
      <c r="X263" t="str">
        <f t="shared" si="27"/>
        <v>82027</v>
      </c>
      <c r="Y263" t="str">
        <f t="shared" si="28"/>
        <v>182027</v>
      </c>
      <c r="AC263" s="31"/>
    </row>
    <row r="264" spans="1:29" x14ac:dyDescent="0.25">
      <c r="A264" s="113" t="s">
        <v>839</v>
      </c>
      <c r="B264" s="113" t="s">
        <v>840</v>
      </c>
      <c r="C264" s="113" t="s">
        <v>276</v>
      </c>
      <c r="D264" s="113">
        <v>11</v>
      </c>
      <c r="E264" s="114" t="s">
        <v>310</v>
      </c>
      <c r="F264" s="114" t="s">
        <v>273</v>
      </c>
      <c r="G264" s="10"/>
      <c r="T264" s="31">
        <f t="shared" si="29"/>
        <v>46630</v>
      </c>
      <c r="U264">
        <f t="shared" si="24"/>
        <v>2</v>
      </c>
      <c r="V264">
        <f t="shared" si="25"/>
        <v>8</v>
      </c>
      <c r="W264">
        <f t="shared" si="26"/>
        <v>2027</v>
      </c>
      <c r="X264" t="str">
        <f t="shared" si="27"/>
        <v>82027</v>
      </c>
      <c r="Y264" t="str">
        <f t="shared" si="28"/>
        <v>282027</v>
      </c>
      <c r="AC264" s="31"/>
    </row>
    <row r="265" spans="1:29" x14ac:dyDescent="0.25">
      <c r="A265" s="90" t="s">
        <v>841</v>
      </c>
      <c r="B265" s="90" t="s">
        <v>842</v>
      </c>
      <c r="C265" s="90" t="s">
        <v>271</v>
      </c>
      <c r="D265" s="90">
        <v>82</v>
      </c>
      <c r="E265" s="114" t="s">
        <v>792</v>
      </c>
      <c r="F265" s="114" t="s">
        <v>353</v>
      </c>
      <c r="G265" s="10"/>
      <c r="T265" s="31">
        <f t="shared" si="29"/>
        <v>46631</v>
      </c>
      <c r="U265">
        <f t="shared" si="24"/>
        <v>3</v>
      </c>
      <c r="V265">
        <f t="shared" si="25"/>
        <v>9</v>
      </c>
      <c r="W265">
        <f t="shared" si="26"/>
        <v>2027</v>
      </c>
      <c r="X265" t="str">
        <f t="shared" si="27"/>
        <v>92027</v>
      </c>
      <c r="Y265" t="str">
        <f t="shared" si="28"/>
        <v>392027</v>
      </c>
      <c r="AC265" s="31"/>
    </row>
    <row r="266" spans="1:29" x14ac:dyDescent="0.25">
      <c r="A266" s="113" t="s">
        <v>843</v>
      </c>
      <c r="B266" s="113" t="s">
        <v>844</v>
      </c>
      <c r="C266" s="113" t="s">
        <v>271</v>
      </c>
      <c r="D266" s="113">
        <v>11</v>
      </c>
      <c r="E266" s="114" t="s">
        <v>289</v>
      </c>
      <c r="F266" s="114" t="s">
        <v>273</v>
      </c>
      <c r="G266" s="10"/>
      <c r="T266" s="31">
        <f t="shared" si="29"/>
        <v>46632</v>
      </c>
      <c r="U266">
        <f t="shared" si="24"/>
        <v>4</v>
      </c>
      <c r="V266">
        <f t="shared" si="25"/>
        <v>9</v>
      </c>
      <c r="W266">
        <f t="shared" si="26"/>
        <v>2027</v>
      </c>
      <c r="X266" t="str">
        <f t="shared" si="27"/>
        <v>92027</v>
      </c>
      <c r="Y266" t="str">
        <f t="shared" si="28"/>
        <v>492027</v>
      </c>
      <c r="AC266" s="31"/>
    </row>
    <row r="267" spans="1:29" x14ac:dyDescent="0.25">
      <c r="A267" s="90" t="s">
        <v>845</v>
      </c>
      <c r="B267" s="90" t="s">
        <v>846</v>
      </c>
      <c r="C267" s="90" t="s">
        <v>271</v>
      </c>
      <c r="D267" s="90">
        <v>11</v>
      </c>
      <c r="E267" s="114" t="s">
        <v>347</v>
      </c>
      <c r="F267" s="114" t="s">
        <v>278</v>
      </c>
      <c r="G267" s="10"/>
      <c r="T267" s="31">
        <f t="shared" si="29"/>
        <v>46633</v>
      </c>
      <c r="U267">
        <f t="shared" si="24"/>
        <v>5</v>
      </c>
      <c r="V267">
        <f t="shared" si="25"/>
        <v>9</v>
      </c>
      <c r="W267">
        <f t="shared" si="26"/>
        <v>2027</v>
      </c>
      <c r="X267" t="str">
        <f t="shared" si="27"/>
        <v>92027</v>
      </c>
      <c r="Y267" t="str">
        <f t="shared" si="28"/>
        <v>592027</v>
      </c>
      <c r="AC267" s="31"/>
    </row>
    <row r="268" spans="1:29" x14ac:dyDescent="0.25">
      <c r="A268" s="113" t="s">
        <v>847</v>
      </c>
      <c r="B268" s="113" t="s">
        <v>848</v>
      </c>
      <c r="C268" s="113" t="s">
        <v>276</v>
      </c>
      <c r="D268" s="113">
        <v>11</v>
      </c>
      <c r="E268" s="114" t="s">
        <v>436</v>
      </c>
      <c r="F268" s="114" t="s">
        <v>297</v>
      </c>
      <c r="G268" s="10"/>
      <c r="T268" s="31">
        <f t="shared" si="29"/>
        <v>46634</v>
      </c>
      <c r="U268">
        <f t="shared" si="24"/>
        <v>6</v>
      </c>
      <c r="V268">
        <f t="shared" si="25"/>
        <v>9</v>
      </c>
      <c r="W268">
        <f t="shared" si="26"/>
        <v>2027</v>
      </c>
      <c r="X268" t="str">
        <f t="shared" si="27"/>
        <v>92027</v>
      </c>
      <c r="Y268" t="str">
        <f t="shared" si="28"/>
        <v>692027</v>
      </c>
      <c r="AC268" s="31"/>
    </row>
    <row r="269" spans="1:29" x14ac:dyDescent="0.25">
      <c r="A269" s="90" t="s">
        <v>849</v>
      </c>
      <c r="B269" s="90" t="s">
        <v>850</v>
      </c>
      <c r="C269" s="90" t="s">
        <v>271</v>
      </c>
      <c r="D269" s="90">
        <v>11</v>
      </c>
      <c r="E269" s="114" t="s">
        <v>304</v>
      </c>
      <c r="F269" s="114" t="s">
        <v>297</v>
      </c>
      <c r="G269" s="10"/>
      <c r="T269" s="31">
        <f t="shared" si="29"/>
        <v>46635</v>
      </c>
      <c r="U269">
        <f t="shared" si="24"/>
        <v>7</v>
      </c>
      <c r="V269">
        <f t="shared" si="25"/>
        <v>9</v>
      </c>
      <c r="W269">
        <f t="shared" si="26"/>
        <v>2027</v>
      </c>
      <c r="X269" t="str">
        <f t="shared" si="27"/>
        <v>92027</v>
      </c>
      <c r="Y269" t="str">
        <f t="shared" si="28"/>
        <v>792027</v>
      </c>
      <c r="AC269" s="31"/>
    </row>
    <row r="270" spans="1:29" x14ac:dyDescent="0.25">
      <c r="A270" s="113" t="s">
        <v>851</v>
      </c>
      <c r="B270" s="113" t="s">
        <v>852</v>
      </c>
      <c r="C270" s="113" t="s">
        <v>276</v>
      </c>
      <c r="D270" s="113">
        <v>11</v>
      </c>
      <c r="E270" s="114" t="s">
        <v>292</v>
      </c>
      <c r="F270" s="114" t="s">
        <v>293</v>
      </c>
      <c r="G270" s="10"/>
      <c r="T270" s="31">
        <f t="shared" si="29"/>
        <v>46636</v>
      </c>
      <c r="U270">
        <f t="shared" si="24"/>
        <v>1</v>
      </c>
      <c r="V270">
        <f t="shared" si="25"/>
        <v>9</v>
      </c>
      <c r="W270">
        <f t="shared" si="26"/>
        <v>2027</v>
      </c>
      <c r="X270" t="str">
        <f t="shared" si="27"/>
        <v>92027</v>
      </c>
      <c r="Y270" t="str">
        <f t="shared" si="28"/>
        <v>192027</v>
      </c>
      <c r="AC270" s="31"/>
    </row>
    <row r="271" spans="1:29" x14ac:dyDescent="0.25">
      <c r="A271" s="90" t="s">
        <v>853</v>
      </c>
      <c r="B271" s="90" t="s">
        <v>854</v>
      </c>
      <c r="C271" s="90" t="s">
        <v>276</v>
      </c>
      <c r="D271" s="90">
        <v>11</v>
      </c>
      <c r="E271" s="114" t="s">
        <v>315</v>
      </c>
      <c r="F271" s="114" t="s">
        <v>293</v>
      </c>
      <c r="G271" s="10"/>
      <c r="T271" s="31">
        <f t="shared" si="29"/>
        <v>46637</v>
      </c>
      <c r="U271">
        <f t="shared" si="24"/>
        <v>2</v>
      </c>
      <c r="V271">
        <f t="shared" si="25"/>
        <v>9</v>
      </c>
      <c r="W271">
        <f t="shared" si="26"/>
        <v>2027</v>
      </c>
      <c r="X271" t="str">
        <f t="shared" si="27"/>
        <v>92027</v>
      </c>
      <c r="Y271" t="str">
        <f t="shared" si="28"/>
        <v>292027</v>
      </c>
      <c r="AC271" s="31"/>
    </row>
    <row r="272" spans="1:29" x14ac:dyDescent="0.25">
      <c r="A272" s="113" t="s">
        <v>855</v>
      </c>
      <c r="B272" s="113" t="s">
        <v>856</v>
      </c>
      <c r="C272" s="113" t="s">
        <v>271</v>
      </c>
      <c r="D272" s="113">
        <v>33</v>
      </c>
      <c r="E272" s="114" t="s">
        <v>433</v>
      </c>
      <c r="F272" s="114" t="s">
        <v>353</v>
      </c>
      <c r="G272" s="10"/>
      <c r="T272" s="31">
        <f t="shared" si="29"/>
        <v>46638</v>
      </c>
      <c r="U272">
        <f t="shared" si="24"/>
        <v>3</v>
      </c>
      <c r="V272">
        <f t="shared" si="25"/>
        <v>9</v>
      </c>
      <c r="W272">
        <f t="shared" si="26"/>
        <v>2027</v>
      </c>
      <c r="X272" t="str">
        <f t="shared" si="27"/>
        <v>92027</v>
      </c>
      <c r="Y272" t="str">
        <f t="shared" si="28"/>
        <v>392027</v>
      </c>
      <c r="AC272" s="31"/>
    </row>
    <row r="273" spans="1:29" x14ac:dyDescent="0.25">
      <c r="A273" s="90" t="s">
        <v>857</v>
      </c>
      <c r="B273" s="90" t="s">
        <v>858</v>
      </c>
      <c r="C273" s="90" t="s">
        <v>338</v>
      </c>
      <c r="D273" s="90">
        <v>11</v>
      </c>
      <c r="E273" s="114" t="s">
        <v>283</v>
      </c>
      <c r="F273" s="114" t="s">
        <v>284</v>
      </c>
      <c r="G273" s="10"/>
      <c r="T273" s="31">
        <f t="shared" si="29"/>
        <v>46639</v>
      </c>
      <c r="U273">
        <f t="shared" si="24"/>
        <v>4</v>
      </c>
      <c r="V273">
        <f t="shared" si="25"/>
        <v>9</v>
      </c>
      <c r="W273">
        <f t="shared" si="26"/>
        <v>2027</v>
      </c>
      <c r="X273" t="str">
        <f t="shared" si="27"/>
        <v>92027</v>
      </c>
      <c r="Y273" t="str">
        <f t="shared" si="28"/>
        <v>492027</v>
      </c>
      <c r="AC273" s="31"/>
    </row>
    <row r="274" spans="1:29" x14ac:dyDescent="0.25">
      <c r="A274" s="113" t="s">
        <v>859</v>
      </c>
      <c r="B274" s="113" t="s">
        <v>860</v>
      </c>
      <c r="C274" s="113" t="s">
        <v>338</v>
      </c>
      <c r="D274" s="113">
        <v>11</v>
      </c>
      <c r="E274" s="114" t="s">
        <v>283</v>
      </c>
      <c r="F274" s="114" t="s">
        <v>284</v>
      </c>
      <c r="G274" s="10"/>
      <c r="T274" s="31">
        <f t="shared" si="29"/>
        <v>46640</v>
      </c>
      <c r="U274">
        <f t="shared" si="24"/>
        <v>5</v>
      </c>
      <c r="V274">
        <f t="shared" si="25"/>
        <v>9</v>
      </c>
      <c r="W274">
        <f t="shared" si="26"/>
        <v>2027</v>
      </c>
      <c r="X274" t="str">
        <f t="shared" si="27"/>
        <v>92027</v>
      </c>
      <c r="Y274" t="str">
        <f t="shared" si="28"/>
        <v>592027</v>
      </c>
      <c r="AC274" s="31"/>
    </row>
    <row r="275" spans="1:29" x14ac:dyDescent="0.25">
      <c r="A275" s="90" t="s">
        <v>861</v>
      </c>
      <c r="B275" s="90" t="s">
        <v>862</v>
      </c>
      <c r="C275" s="90" t="s">
        <v>276</v>
      </c>
      <c r="D275" s="90">
        <v>11</v>
      </c>
      <c r="E275" s="114" t="s">
        <v>410</v>
      </c>
      <c r="F275" s="114" t="s">
        <v>278</v>
      </c>
      <c r="G275" s="10"/>
      <c r="T275" s="31">
        <f t="shared" si="29"/>
        <v>46641</v>
      </c>
      <c r="U275">
        <f t="shared" si="24"/>
        <v>6</v>
      </c>
      <c r="V275">
        <f t="shared" si="25"/>
        <v>9</v>
      </c>
      <c r="W275">
        <f t="shared" si="26"/>
        <v>2027</v>
      </c>
      <c r="X275" t="str">
        <f t="shared" si="27"/>
        <v>92027</v>
      </c>
      <c r="Y275" t="str">
        <f t="shared" si="28"/>
        <v>692027</v>
      </c>
      <c r="AC275" s="31"/>
    </row>
    <row r="276" spans="1:29" x14ac:dyDescent="0.25">
      <c r="A276" s="113" t="s">
        <v>863</v>
      </c>
      <c r="B276" s="113" t="s">
        <v>864</v>
      </c>
      <c r="C276" s="113" t="s">
        <v>271</v>
      </c>
      <c r="D276" s="113">
        <v>11</v>
      </c>
      <c r="E276" s="114" t="s">
        <v>360</v>
      </c>
      <c r="F276" s="114" t="s">
        <v>284</v>
      </c>
      <c r="G276" s="10"/>
      <c r="T276" s="31">
        <f t="shared" si="29"/>
        <v>46642</v>
      </c>
      <c r="U276">
        <f t="shared" si="24"/>
        <v>7</v>
      </c>
      <c r="V276">
        <f t="shared" si="25"/>
        <v>9</v>
      </c>
      <c r="W276">
        <f t="shared" si="26"/>
        <v>2027</v>
      </c>
      <c r="X276" t="str">
        <f t="shared" si="27"/>
        <v>92027</v>
      </c>
      <c r="Y276" t="str">
        <f t="shared" si="28"/>
        <v>792027</v>
      </c>
      <c r="AC276" s="31"/>
    </row>
    <row r="277" spans="1:29" x14ac:dyDescent="0.25">
      <c r="A277" s="90" t="s">
        <v>865</v>
      </c>
      <c r="B277" s="90" t="s">
        <v>866</v>
      </c>
      <c r="C277" s="90" t="s">
        <v>271</v>
      </c>
      <c r="D277" s="90">
        <v>11</v>
      </c>
      <c r="E277" s="114" t="s">
        <v>360</v>
      </c>
      <c r="F277" s="114" t="s">
        <v>284</v>
      </c>
      <c r="G277" s="10"/>
      <c r="T277" s="31">
        <f t="shared" si="29"/>
        <v>46643</v>
      </c>
      <c r="U277">
        <f t="shared" si="24"/>
        <v>1</v>
      </c>
      <c r="V277">
        <f t="shared" si="25"/>
        <v>9</v>
      </c>
      <c r="W277">
        <f t="shared" si="26"/>
        <v>2027</v>
      </c>
      <c r="X277" t="str">
        <f t="shared" si="27"/>
        <v>92027</v>
      </c>
      <c r="Y277" t="str">
        <f t="shared" si="28"/>
        <v>192027</v>
      </c>
      <c r="AC277" s="31"/>
    </row>
    <row r="278" spans="1:29" x14ac:dyDescent="0.25">
      <c r="A278" s="113" t="s">
        <v>867</v>
      </c>
      <c r="B278" s="113" t="s">
        <v>868</v>
      </c>
      <c r="C278" s="113" t="s">
        <v>271</v>
      </c>
      <c r="D278" s="113">
        <v>11</v>
      </c>
      <c r="E278" s="114" t="s">
        <v>360</v>
      </c>
      <c r="F278" s="114" t="s">
        <v>284</v>
      </c>
      <c r="G278" s="10"/>
      <c r="T278" s="31">
        <f t="shared" si="29"/>
        <v>46644</v>
      </c>
      <c r="U278">
        <f t="shared" si="24"/>
        <v>2</v>
      </c>
      <c r="V278">
        <f t="shared" si="25"/>
        <v>9</v>
      </c>
      <c r="W278">
        <f t="shared" si="26"/>
        <v>2027</v>
      </c>
      <c r="X278" t="str">
        <f t="shared" si="27"/>
        <v>92027</v>
      </c>
      <c r="Y278" t="str">
        <f t="shared" si="28"/>
        <v>292027</v>
      </c>
      <c r="AC278" s="31"/>
    </row>
    <row r="279" spans="1:29" x14ac:dyDescent="0.25">
      <c r="A279" s="90" t="s">
        <v>869</v>
      </c>
      <c r="B279" s="90" t="s">
        <v>870</v>
      </c>
      <c r="C279" s="90" t="s">
        <v>271</v>
      </c>
      <c r="D279" s="90">
        <v>85</v>
      </c>
      <c r="E279" s="114" t="s">
        <v>410</v>
      </c>
      <c r="F279" s="114" t="s">
        <v>278</v>
      </c>
      <c r="G279" s="10"/>
      <c r="T279" s="31">
        <f t="shared" si="29"/>
        <v>46645</v>
      </c>
      <c r="U279">
        <f t="shared" si="24"/>
        <v>3</v>
      </c>
      <c r="V279">
        <f t="shared" si="25"/>
        <v>9</v>
      </c>
      <c r="W279">
        <f t="shared" si="26"/>
        <v>2027</v>
      </c>
      <c r="X279" t="str">
        <f t="shared" si="27"/>
        <v>92027</v>
      </c>
      <c r="Y279" t="str">
        <f t="shared" si="28"/>
        <v>392027</v>
      </c>
      <c r="AC279" s="31"/>
    </row>
    <row r="280" spans="1:29" x14ac:dyDescent="0.25">
      <c r="A280" s="113" t="s">
        <v>871</v>
      </c>
      <c r="B280" s="113" t="s">
        <v>872</v>
      </c>
      <c r="C280" s="113" t="s">
        <v>338</v>
      </c>
      <c r="D280" s="113">
        <v>11</v>
      </c>
      <c r="E280" s="114" t="s">
        <v>499</v>
      </c>
      <c r="F280" s="114" t="s">
        <v>297</v>
      </c>
      <c r="G280" s="10"/>
      <c r="T280" s="31">
        <f t="shared" si="29"/>
        <v>46646</v>
      </c>
      <c r="U280">
        <f t="shared" si="24"/>
        <v>4</v>
      </c>
      <c r="V280">
        <f t="shared" si="25"/>
        <v>9</v>
      </c>
      <c r="W280">
        <f t="shared" si="26"/>
        <v>2027</v>
      </c>
      <c r="X280" t="str">
        <f t="shared" si="27"/>
        <v>92027</v>
      </c>
      <c r="Y280" t="str">
        <f t="shared" si="28"/>
        <v>492027</v>
      </c>
      <c r="AC280" s="31"/>
    </row>
    <row r="281" spans="1:29" x14ac:dyDescent="0.25">
      <c r="A281" s="90" t="s">
        <v>873</v>
      </c>
      <c r="B281" s="90" t="s">
        <v>874</v>
      </c>
      <c r="C281" s="90" t="s">
        <v>338</v>
      </c>
      <c r="D281" s="90">
        <v>11</v>
      </c>
      <c r="E281" s="114" t="s">
        <v>499</v>
      </c>
      <c r="F281" s="114" t="s">
        <v>297</v>
      </c>
      <c r="G281" s="10"/>
      <c r="T281" s="31">
        <f t="shared" si="29"/>
        <v>46647</v>
      </c>
      <c r="U281">
        <f t="shared" si="24"/>
        <v>5</v>
      </c>
      <c r="V281">
        <f t="shared" si="25"/>
        <v>9</v>
      </c>
      <c r="W281">
        <f t="shared" si="26"/>
        <v>2027</v>
      </c>
      <c r="X281" t="str">
        <f t="shared" si="27"/>
        <v>92027</v>
      </c>
      <c r="Y281" t="str">
        <f t="shared" si="28"/>
        <v>592027</v>
      </c>
      <c r="AC281" s="31"/>
    </row>
    <row r="282" spans="1:29" x14ac:dyDescent="0.25">
      <c r="A282" s="113" t="s">
        <v>875</v>
      </c>
      <c r="B282" s="113" t="s">
        <v>876</v>
      </c>
      <c r="C282" s="113" t="s">
        <v>338</v>
      </c>
      <c r="D282" s="113">
        <v>11</v>
      </c>
      <c r="E282" s="114" t="s">
        <v>877</v>
      </c>
      <c r="F282" s="114" t="s">
        <v>368</v>
      </c>
      <c r="G282" s="10"/>
      <c r="T282" s="31">
        <f t="shared" si="29"/>
        <v>46648</v>
      </c>
      <c r="U282">
        <f t="shared" si="24"/>
        <v>6</v>
      </c>
      <c r="V282">
        <f t="shared" si="25"/>
        <v>9</v>
      </c>
      <c r="W282">
        <f t="shared" si="26"/>
        <v>2027</v>
      </c>
      <c r="X282" t="str">
        <f t="shared" si="27"/>
        <v>92027</v>
      </c>
      <c r="Y282" t="str">
        <f t="shared" si="28"/>
        <v>692027</v>
      </c>
      <c r="AC282" s="31"/>
    </row>
    <row r="283" spans="1:29" x14ac:dyDescent="0.25">
      <c r="A283" s="90" t="s">
        <v>878</v>
      </c>
      <c r="B283" s="90" t="s">
        <v>879</v>
      </c>
      <c r="C283" s="90" t="s">
        <v>338</v>
      </c>
      <c r="D283" s="90">
        <v>11</v>
      </c>
      <c r="E283" s="114" t="s">
        <v>877</v>
      </c>
      <c r="F283" s="114" t="s">
        <v>368</v>
      </c>
      <c r="G283" s="10"/>
      <c r="T283" s="31">
        <f t="shared" si="29"/>
        <v>46649</v>
      </c>
      <c r="U283">
        <f t="shared" si="24"/>
        <v>7</v>
      </c>
      <c r="V283">
        <f t="shared" si="25"/>
        <v>9</v>
      </c>
      <c r="W283">
        <f t="shared" si="26"/>
        <v>2027</v>
      </c>
      <c r="X283" t="str">
        <f t="shared" si="27"/>
        <v>92027</v>
      </c>
      <c r="Y283" t="str">
        <f t="shared" si="28"/>
        <v>792027</v>
      </c>
      <c r="AC283" s="31"/>
    </row>
    <row r="284" spans="1:29" x14ac:dyDescent="0.25">
      <c r="A284" s="113" t="s">
        <v>880</v>
      </c>
      <c r="B284" s="113" t="s">
        <v>881</v>
      </c>
      <c r="C284" s="113" t="s">
        <v>338</v>
      </c>
      <c r="D284" s="113">
        <v>11</v>
      </c>
      <c r="E284" s="114" t="s">
        <v>877</v>
      </c>
      <c r="F284" s="114" t="s">
        <v>368</v>
      </c>
      <c r="G284" s="10"/>
      <c r="T284" s="31">
        <f t="shared" si="29"/>
        <v>46650</v>
      </c>
      <c r="U284">
        <f t="shared" si="24"/>
        <v>1</v>
      </c>
      <c r="V284">
        <f t="shared" si="25"/>
        <v>9</v>
      </c>
      <c r="W284">
        <f t="shared" si="26"/>
        <v>2027</v>
      </c>
      <c r="X284" t="str">
        <f t="shared" si="27"/>
        <v>92027</v>
      </c>
      <c r="Y284" t="str">
        <f t="shared" si="28"/>
        <v>192027</v>
      </c>
      <c r="AC284" s="31"/>
    </row>
    <row r="285" spans="1:29" x14ac:dyDescent="0.25">
      <c r="A285" s="90" t="s">
        <v>882</v>
      </c>
      <c r="B285" s="90" t="s">
        <v>883</v>
      </c>
      <c r="C285" s="90" t="s">
        <v>338</v>
      </c>
      <c r="D285" s="90">
        <v>11</v>
      </c>
      <c r="E285" s="114" t="s">
        <v>877</v>
      </c>
      <c r="F285" s="114" t="s">
        <v>368</v>
      </c>
      <c r="G285" s="10"/>
      <c r="T285" s="31">
        <f t="shared" si="29"/>
        <v>46651</v>
      </c>
      <c r="U285">
        <f t="shared" si="24"/>
        <v>2</v>
      </c>
      <c r="V285">
        <f t="shared" si="25"/>
        <v>9</v>
      </c>
      <c r="W285">
        <f t="shared" si="26"/>
        <v>2027</v>
      </c>
      <c r="X285" t="str">
        <f t="shared" si="27"/>
        <v>92027</v>
      </c>
      <c r="Y285" t="str">
        <f t="shared" si="28"/>
        <v>292027</v>
      </c>
      <c r="AC285" s="31"/>
    </row>
    <row r="286" spans="1:29" x14ac:dyDescent="0.25">
      <c r="A286" s="113" t="s">
        <v>884</v>
      </c>
      <c r="B286" s="113" t="s">
        <v>885</v>
      </c>
      <c r="C286" s="113" t="s">
        <v>338</v>
      </c>
      <c r="D286" s="113">
        <v>11</v>
      </c>
      <c r="E286" s="114" t="s">
        <v>877</v>
      </c>
      <c r="F286" s="114" t="s">
        <v>368</v>
      </c>
      <c r="G286" s="10"/>
      <c r="T286" s="31">
        <f t="shared" si="29"/>
        <v>46652</v>
      </c>
      <c r="U286">
        <f t="shared" si="24"/>
        <v>3</v>
      </c>
      <c r="V286">
        <f t="shared" si="25"/>
        <v>9</v>
      </c>
      <c r="W286">
        <f t="shared" si="26"/>
        <v>2027</v>
      </c>
      <c r="X286" t="str">
        <f t="shared" si="27"/>
        <v>92027</v>
      </c>
      <c r="Y286" t="str">
        <f t="shared" si="28"/>
        <v>392027</v>
      </c>
      <c r="AC286" s="31"/>
    </row>
    <row r="287" spans="1:29" x14ac:dyDescent="0.25">
      <c r="A287" s="90" t="s">
        <v>886</v>
      </c>
      <c r="B287" s="90" t="s">
        <v>887</v>
      </c>
      <c r="C287" s="90" t="s">
        <v>338</v>
      </c>
      <c r="D287" s="90">
        <v>11</v>
      </c>
      <c r="E287" s="114" t="s">
        <v>877</v>
      </c>
      <c r="F287" s="114" t="s">
        <v>368</v>
      </c>
      <c r="G287" s="10"/>
      <c r="T287" s="31">
        <f t="shared" si="29"/>
        <v>46653</v>
      </c>
      <c r="U287">
        <f t="shared" si="24"/>
        <v>4</v>
      </c>
      <c r="V287">
        <f t="shared" si="25"/>
        <v>9</v>
      </c>
      <c r="W287">
        <f t="shared" si="26"/>
        <v>2027</v>
      </c>
      <c r="X287" t="str">
        <f t="shared" si="27"/>
        <v>92027</v>
      </c>
      <c r="Y287" t="str">
        <f t="shared" si="28"/>
        <v>492027</v>
      </c>
      <c r="AC287" s="31"/>
    </row>
    <row r="288" spans="1:29" x14ac:dyDescent="0.25">
      <c r="A288" s="113" t="s">
        <v>888</v>
      </c>
      <c r="B288" s="113" t="s">
        <v>889</v>
      </c>
      <c r="C288" s="113" t="s">
        <v>338</v>
      </c>
      <c r="D288" s="113">
        <v>11</v>
      </c>
      <c r="E288" s="114" t="s">
        <v>877</v>
      </c>
      <c r="F288" s="114" t="s">
        <v>368</v>
      </c>
      <c r="G288" s="10"/>
      <c r="T288" s="31">
        <f t="shared" si="29"/>
        <v>46654</v>
      </c>
      <c r="U288">
        <f t="shared" si="24"/>
        <v>5</v>
      </c>
      <c r="V288">
        <f t="shared" si="25"/>
        <v>9</v>
      </c>
      <c r="W288">
        <f t="shared" si="26"/>
        <v>2027</v>
      </c>
      <c r="X288" t="str">
        <f t="shared" si="27"/>
        <v>92027</v>
      </c>
      <c r="Y288" t="str">
        <f t="shared" si="28"/>
        <v>592027</v>
      </c>
      <c r="AC288" s="31"/>
    </row>
    <row r="289" spans="1:29" x14ac:dyDescent="0.25">
      <c r="A289" s="90" t="s">
        <v>890</v>
      </c>
      <c r="B289" s="90" t="s">
        <v>891</v>
      </c>
      <c r="C289" s="90" t="s">
        <v>271</v>
      </c>
      <c r="D289" s="90">
        <v>11</v>
      </c>
      <c r="E289" s="114" t="s">
        <v>360</v>
      </c>
      <c r="F289" s="114" t="s">
        <v>284</v>
      </c>
      <c r="G289" s="10"/>
      <c r="T289" s="31">
        <f t="shared" si="29"/>
        <v>46655</v>
      </c>
      <c r="U289">
        <f t="shared" si="24"/>
        <v>6</v>
      </c>
      <c r="V289">
        <f t="shared" si="25"/>
        <v>9</v>
      </c>
      <c r="W289">
        <f t="shared" si="26"/>
        <v>2027</v>
      </c>
      <c r="X289" t="str">
        <f t="shared" si="27"/>
        <v>92027</v>
      </c>
      <c r="Y289" t="str">
        <f t="shared" si="28"/>
        <v>692027</v>
      </c>
      <c r="AC289" s="31"/>
    </row>
    <row r="290" spans="1:29" x14ac:dyDescent="0.25">
      <c r="A290" s="113" t="s">
        <v>892</v>
      </c>
      <c r="B290" s="113" t="s">
        <v>893</v>
      </c>
      <c r="C290" s="113" t="s">
        <v>271</v>
      </c>
      <c r="D290" s="113">
        <v>11</v>
      </c>
      <c r="E290" s="114" t="s">
        <v>300</v>
      </c>
      <c r="F290" s="114" t="s">
        <v>301</v>
      </c>
      <c r="G290" s="10"/>
      <c r="T290" s="31">
        <f t="shared" si="29"/>
        <v>46656</v>
      </c>
      <c r="U290">
        <f t="shared" si="24"/>
        <v>7</v>
      </c>
      <c r="V290">
        <f t="shared" si="25"/>
        <v>9</v>
      </c>
      <c r="W290">
        <f t="shared" si="26"/>
        <v>2027</v>
      </c>
      <c r="X290" t="str">
        <f t="shared" si="27"/>
        <v>92027</v>
      </c>
      <c r="Y290" t="str">
        <f t="shared" si="28"/>
        <v>792027</v>
      </c>
      <c r="AC290" s="31"/>
    </row>
    <row r="291" spans="1:29" x14ac:dyDescent="0.25">
      <c r="A291" s="90" t="s">
        <v>894</v>
      </c>
      <c r="B291" s="90" t="s">
        <v>895</v>
      </c>
      <c r="C291" s="90" t="s">
        <v>271</v>
      </c>
      <c r="D291" s="90">
        <v>11</v>
      </c>
      <c r="E291" s="114" t="s">
        <v>436</v>
      </c>
      <c r="F291" s="114" t="s">
        <v>297</v>
      </c>
      <c r="G291" s="10"/>
      <c r="T291" s="31">
        <f t="shared" si="29"/>
        <v>46657</v>
      </c>
      <c r="U291">
        <f t="shared" si="24"/>
        <v>1</v>
      </c>
      <c r="V291">
        <f t="shared" si="25"/>
        <v>9</v>
      </c>
      <c r="W291">
        <f t="shared" si="26"/>
        <v>2027</v>
      </c>
      <c r="X291" t="str">
        <f t="shared" si="27"/>
        <v>92027</v>
      </c>
      <c r="Y291" t="str">
        <f t="shared" si="28"/>
        <v>192027</v>
      </c>
      <c r="AC291" s="31"/>
    </row>
    <row r="292" spans="1:29" x14ac:dyDescent="0.25">
      <c r="A292" s="113" t="s">
        <v>896</v>
      </c>
      <c r="B292" s="113" t="s">
        <v>897</v>
      </c>
      <c r="C292" s="113" t="s">
        <v>271</v>
      </c>
      <c r="D292" s="113">
        <v>11</v>
      </c>
      <c r="E292" s="114" t="s">
        <v>436</v>
      </c>
      <c r="F292" s="114" t="s">
        <v>297</v>
      </c>
      <c r="G292" s="10"/>
      <c r="T292" s="31">
        <f t="shared" si="29"/>
        <v>46658</v>
      </c>
      <c r="U292">
        <f t="shared" si="24"/>
        <v>2</v>
      </c>
      <c r="V292">
        <f t="shared" si="25"/>
        <v>9</v>
      </c>
      <c r="W292">
        <f t="shared" si="26"/>
        <v>2027</v>
      </c>
      <c r="X292" t="str">
        <f t="shared" si="27"/>
        <v>92027</v>
      </c>
      <c r="Y292" t="str">
        <f t="shared" si="28"/>
        <v>292027</v>
      </c>
      <c r="AC292" s="31"/>
    </row>
    <row r="293" spans="1:29" x14ac:dyDescent="0.25">
      <c r="A293" s="90" t="s">
        <v>898</v>
      </c>
      <c r="B293" s="90" t="s">
        <v>899</v>
      </c>
      <c r="C293" s="90" t="s">
        <v>271</v>
      </c>
      <c r="D293" s="90">
        <v>11</v>
      </c>
      <c r="E293" s="114" t="s">
        <v>436</v>
      </c>
      <c r="F293" s="114" t="s">
        <v>297</v>
      </c>
      <c r="G293" s="10"/>
      <c r="T293" s="31">
        <f t="shared" si="29"/>
        <v>46659</v>
      </c>
      <c r="U293">
        <f t="shared" si="24"/>
        <v>3</v>
      </c>
      <c r="V293">
        <f t="shared" si="25"/>
        <v>9</v>
      </c>
      <c r="W293">
        <f t="shared" si="26"/>
        <v>2027</v>
      </c>
      <c r="X293" t="str">
        <f t="shared" si="27"/>
        <v>92027</v>
      </c>
      <c r="Y293" t="str">
        <f t="shared" si="28"/>
        <v>392027</v>
      </c>
      <c r="AC293" s="31"/>
    </row>
    <row r="294" spans="1:29" x14ac:dyDescent="0.25">
      <c r="A294" s="113" t="s">
        <v>900</v>
      </c>
      <c r="B294" s="113" t="s">
        <v>901</v>
      </c>
      <c r="C294" s="113" t="s">
        <v>271</v>
      </c>
      <c r="D294" s="113">
        <v>33</v>
      </c>
      <c r="E294" s="114" t="s">
        <v>405</v>
      </c>
      <c r="F294" s="114" t="s">
        <v>353</v>
      </c>
      <c r="G294" s="10"/>
      <c r="T294" s="31">
        <f t="shared" si="29"/>
        <v>46660</v>
      </c>
      <c r="U294">
        <f t="shared" si="24"/>
        <v>4</v>
      </c>
      <c r="V294">
        <f t="shared" si="25"/>
        <v>9</v>
      </c>
      <c r="W294">
        <f t="shared" si="26"/>
        <v>2027</v>
      </c>
      <c r="X294" t="str">
        <f t="shared" si="27"/>
        <v>92027</v>
      </c>
      <c r="Y294" t="str">
        <f t="shared" si="28"/>
        <v>492027</v>
      </c>
      <c r="AC294" s="31"/>
    </row>
    <row r="295" spans="1:29" x14ac:dyDescent="0.25">
      <c r="A295" s="90" t="s">
        <v>902</v>
      </c>
      <c r="B295" s="90" t="s">
        <v>903</v>
      </c>
      <c r="C295" s="90" t="s">
        <v>271</v>
      </c>
      <c r="D295" s="90">
        <v>11</v>
      </c>
      <c r="E295" s="114" t="s">
        <v>310</v>
      </c>
      <c r="F295" s="114" t="s">
        <v>273</v>
      </c>
      <c r="G295" s="10"/>
      <c r="T295" s="31">
        <f t="shared" si="29"/>
        <v>46661</v>
      </c>
      <c r="U295">
        <f t="shared" si="24"/>
        <v>5</v>
      </c>
      <c r="V295">
        <f t="shared" si="25"/>
        <v>10</v>
      </c>
      <c r="W295">
        <f t="shared" si="26"/>
        <v>2027</v>
      </c>
      <c r="X295" t="str">
        <f t="shared" si="27"/>
        <v>102027</v>
      </c>
      <c r="Y295" t="str">
        <f t="shared" si="28"/>
        <v>5102027</v>
      </c>
      <c r="AC295" s="31"/>
    </row>
    <row r="296" spans="1:29" x14ac:dyDescent="0.25">
      <c r="A296" s="113" t="s">
        <v>904</v>
      </c>
      <c r="B296" s="113" t="s">
        <v>905</v>
      </c>
      <c r="C296" s="113" t="s">
        <v>276</v>
      </c>
      <c r="D296" s="113">
        <v>11</v>
      </c>
      <c r="E296" s="114" t="s">
        <v>277</v>
      </c>
      <c r="F296" s="114" t="s">
        <v>278</v>
      </c>
      <c r="G296" s="10"/>
      <c r="T296" s="31">
        <f t="shared" si="29"/>
        <v>46662</v>
      </c>
      <c r="U296">
        <f t="shared" si="24"/>
        <v>6</v>
      </c>
      <c r="V296">
        <f t="shared" si="25"/>
        <v>10</v>
      </c>
      <c r="W296">
        <f t="shared" si="26"/>
        <v>2027</v>
      </c>
      <c r="X296" t="str">
        <f t="shared" si="27"/>
        <v>102027</v>
      </c>
      <c r="Y296" t="str">
        <f t="shared" si="28"/>
        <v>6102027</v>
      </c>
      <c r="AC296" s="31"/>
    </row>
    <row r="297" spans="1:29" x14ac:dyDescent="0.25">
      <c r="A297" s="90" t="s">
        <v>906</v>
      </c>
      <c r="B297" s="90" t="s">
        <v>907</v>
      </c>
      <c r="C297" s="90" t="s">
        <v>271</v>
      </c>
      <c r="D297" s="90">
        <v>11</v>
      </c>
      <c r="E297" s="114" t="s">
        <v>436</v>
      </c>
      <c r="F297" s="114" t="s">
        <v>297</v>
      </c>
      <c r="G297" s="10"/>
      <c r="T297" s="31">
        <f t="shared" si="29"/>
        <v>46663</v>
      </c>
      <c r="U297">
        <f t="shared" si="24"/>
        <v>7</v>
      </c>
      <c r="V297">
        <f t="shared" si="25"/>
        <v>10</v>
      </c>
      <c r="W297">
        <f t="shared" si="26"/>
        <v>2027</v>
      </c>
      <c r="X297" t="str">
        <f t="shared" si="27"/>
        <v>102027</v>
      </c>
      <c r="Y297" t="str">
        <f t="shared" si="28"/>
        <v>7102027</v>
      </c>
      <c r="AC297" s="31"/>
    </row>
    <row r="298" spans="1:29" x14ac:dyDescent="0.25">
      <c r="A298" s="113" t="s">
        <v>908</v>
      </c>
      <c r="B298" s="113" t="s">
        <v>909</v>
      </c>
      <c r="C298" s="113" t="s">
        <v>271</v>
      </c>
      <c r="D298" s="113">
        <v>11</v>
      </c>
      <c r="E298" s="114" t="s">
        <v>520</v>
      </c>
      <c r="F298" s="114" t="s">
        <v>297</v>
      </c>
      <c r="G298" s="10"/>
      <c r="T298" s="31">
        <f t="shared" si="29"/>
        <v>46664</v>
      </c>
      <c r="U298">
        <f t="shared" si="24"/>
        <v>1</v>
      </c>
      <c r="V298">
        <f t="shared" si="25"/>
        <v>10</v>
      </c>
      <c r="W298">
        <f t="shared" si="26"/>
        <v>2027</v>
      </c>
      <c r="X298" t="str">
        <f t="shared" si="27"/>
        <v>102027</v>
      </c>
      <c r="Y298" t="str">
        <f t="shared" si="28"/>
        <v>1102027</v>
      </c>
      <c r="AC298" s="31"/>
    </row>
    <row r="299" spans="1:29" x14ac:dyDescent="0.25">
      <c r="A299" s="90" t="s">
        <v>910</v>
      </c>
      <c r="B299" s="90" t="s">
        <v>911</v>
      </c>
      <c r="C299" s="90" t="s">
        <v>271</v>
      </c>
      <c r="D299" s="90">
        <v>11</v>
      </c>
      <c r="E299" s="114" t="s">
        <v>283</v>
      </c>
      <c r="F299" s="114" t="s">
        <v>284</v>
      </c>
      <c r="G299" s="10"/>
      <c r="T299" s="31">
        <f t="shared" si="29"/>
        <v>46665</v>
      </c>
      <c r="U299">
        <f t="shared" si="24"/>
        <v>2</v>
      </c>
      <c r="V299">
        <f t="shared" si="25"/>
        <v>10</v>
      </c>
      <c r="W299">
        <f t="shared" si="26"/>
        <v>2027</v>
      </c>
      <c r="X299" t="str">
        <f t="shared" si="27"/>
        <v>102027</v>
      </c>
      <c r="Y299" t="str">
        <f t="shared" si="28"/>
        <v>2102027</v>
      </c>
      <c r="AC299" s="31"/>
    </row>
    <row r="300" spans="1:29" x14ac:dyDescent="0.25">
      <c r="A300" s="113" t="s">
        <v>912</v>
      </c>
      <c r="B300" s="113" t="s">
        <v>913</v>
      </c>
      <c r="C300" s="113" t="s">
        <v>271</v>
      </c>
      <c r="D300" s="113">
        <v>82</v>
      </c>
      <c r="E300" s="114" t="s">
        <v>476</v>
      </c>
      <c r="F300" s="114" t="s">
        <v>353</v>
      </c>
      <c r="G300" s="10"/>
      <c r="T300" s="31">
        <f t="shared" si="29"/>
        <v>46666</v>
      </c>
      <c r="U300">
        <f t="shared" si="24"/>
        <v>3</v>
      </c>
      <c r="V300">
        <f t="shared" si="25"/>
        <v>10</v>
      </c>
      <c r="W300">
        <f t="shared" si="26"/>
        <v>2027</v>
      </c>
      <c r="X300" t="str">
        <f t="shared" si="27"/>
        <v>102027</v>
      </c>
      <c r="Y300" t="str">
        <f t="shared" si="28"/>
        <v>3102027</v>
      </c>
      <c r="AC300" s="31"/>
    </row>
    <row r="301" spans="1:29" x14ac:dyDescent="0.25">
      <c r="A301" s="90" t="s">
        <v>914</v>
      </c>
      <c r="B301" s="90" t="s">
        <v>915</v>
      </c>
      <c r="C301" s="90" t="s">
        <v>271</v>
      </c>
      <c r="D301" s="90">
        <v>11</v>
      </c>
      <c r="E301" s="114" t="s">
        <v>360</v>
      </c>
      <c r="F301" s="114" t="s">
        <v>284</v>
      </c>
      <c r="G301" s="10"/>
      <c r="T301" s="31">
        <f t="shared" si="29"/>
        <v>46667</v>
      </c>
      <c r="U301">
        <f t="shared" si="24"/>
        <v>4</v>
      </c>
      <c r="V301">
        <f t="shared" si="25"/>
        <v>10</v>
      </c>
      <c r="W301">
        <f t="shared" si="26"/>
        <v>2027</v>
      </c>
      <c r="X301" t="str">
        <f t="shared" si="27"/>
        <v>102027</v>
      </c>
      <c r="Y301" t="str">
        <f t="shared" si="28"/>
        <v>4102027</v>
      </c>
      <c r="AC301" s="31"/>
    </row>
    <row r="302" spans="1:29" x14ac:dyDescent="0.25">
      <c r="A302" s="113" t="s">
        <v>916</v>
      </c>
      <c r="B302" s="113" t="s">
        <v>917</v>
      </c>
      <c r="C302" s="113" t="s">
        <v>271</v>
      </c>
      <c r="D302" s="113">
        <v>11</v>
      </c>
      <c r="E302" s="114" t="s">
        <v>360</v>
      </c>
      <c r="F302" s="114" t="s">
        <v>284</v>
      </c>
      <c r="G302" s="10"/>
      <c r="T302" s="31">
        <f t="shared" si="29"/>
        <v>46668</v>
      </c>
      <c r="U302">
        <f t="shared" si="24"/>
        <v>5</v>
      </c>
      <c r="V302">
        <f t="shared" si="25"/>
        <v>10</v>
      </c>
      <c r="W302">
        <f t="shared" si="26"/>
        <v>2027</v>
      </c>
      <c r="X302" t="str">
        <f t="shared" si="27"/>
        <v>102027</v>
      </c>
      <c r="Y302" t="str">
        <f t="shared" si="28"/>
        <v>5102027</v>
      </c>
      <c r="AC302" s="31"/>
    </row>
    <row r="303" spans="1:29" x14ac:dyDescent="0.25">
      <c r="A303" s="90" t="s">
        <v>918</v>
      </c>
      <c r="B303" s="90" t="s">
        <v>919</v>
      </c>
      <c r="C303" s="90" t="s">
        <v>271</v>
      </c>
      <c r="D303" s="90">
        <v>11</v>
      </c>
      <c r="E303" s="114" t="s">
        <v>289</v>
      </c>
      <c r="F303" s="114" t="s">
        <v>273</v>
      </c>
      <c r="G303" s="10"/>
      <c r="T303" s="31">
        <f t="shared" si="29"/>
        <v>46669</v>
      </c>
      <c r="U303">
        <f t="shared" si="24"/>
        <v>6</v>
      </c>
      <c r="V303">
        <f t="shared" si="25"/>
        <v>10</v>
      </c>
      <c r="W303">
        <f t="shared" si="26"/>
        <v>2027</v>
      </c>
      <c r="X303" t="str">
        <f t="shared" si="27"/>
        <v>102027</v>
      </c>
      <c r="Y303" t="str">
        <f t="shared" si="28"/>
        <v>6102027</v>
      </c>
      <c r="AC303" s="31"/>
    </row>
    <row r="304" spans="1:29" x14ac:dyDescent="0.25">
      <c r="A304" s="113" t="s">
        <v>920</v>
      </c>
      <c r="B304" s="113" t="s">
        <v>921</v>
      </c>
      <c r="C304" s="113" t="s">
        <v>271</v>
      </c>
      <c r="D304" s="113">
        <v>11</v>
      </c>
      <c r="E304" s="114" t="s">
        <v>347</v>
      </c>
      <c r="F304" s="114" t="s">
        <v>278</v>
      </c>
      <c r="G304" s="10"/>
      <c r="T304" s="31">
        <f t="shared" si="29"/>
        <v>46670</v>
      </c>
      <c r="U304">
        <f t="shared" si="24"/>
        <v>7</v>
      </c>
      <c r="V304">
        <f t="shared" si="25"/>
        <v>10</v>
      </c>
      <c r="W304">
        <f t="shared" si="26"/>
        <v>2027</v>
      </c>
      <c r="X304" t="str">
        <f t="shared" si="27"/>
        <v>102027</v>
      </c>
      <c r="Y304" t="str">
        <f t="shared" si="28"/>
        <v>7102027</v>
      </c>
      <c r="AC304" s="31"/>
    </row>
    <row r="305" spans="1:29" x14ac:dyDescent="0.25">
      <c r="A305" s="90" t="s">
        <v>922</v>
      </c>
      <c r="B305" s="90" t="s">
        <v>923</v>
      </c>
      <c r="C305" s="90" t="s">
        <v>276</v>
      </c>
      <c r="D305" s="90">
        <v>11</v>
      </c>
      <c r="E305" s="114" t="s">
        <v>300</v>
      </c>
      <c r="F305" s="114" t="s">
        <v>301</v>
      </c>
      <c r="G305" s="10"/>
      <c r="T305" s="31">
        <f t="shared" si="29"/>
        <v>46671</v>
      </c>
      <c r="U305">
        <f t="shared" si="24"/>
        <v>1</v>
      </c>
      <c r="V305">
        <f t="shared" si="25"/>
        <v>10</v>
      </c>
      <c r="W305">
        <f t="shared" si="26"/>
        <v>2027</v>
      </c>
      <c r="X305" t="str">
        <f t="shared" si="27"/>
        <v>102027</v>
      </c>
      <c r="Y305" t="str">
        <f t="shared" si="28"/>
        <v>1102027</v>
      </c>
      <c r="AC305" s="31"/>
    </row>
    <row r="306" spans="1:29" x14ac:dyDescent="0.25">
      <c r="A306" s="113" t="s">
        <v>924</v>
      </c>
      <c r="B306" s="113" t="s">
        <v>925</v>
      </c>
      <c r="C306" s="113" t="s">
        <v>271</v>
      </c>
      <c r="D306" s="113">
        <v>11</v>
      </c>
      <c r="E306" s="114" t="s">
        <v>335</v>
      </c>
      <c r="F306" s="114" t="s">
        <v>297</v>
      </c>
      <c r="G306" s="10"/>
      <c r="T306" s="31">
        <f t="shared" si="29"/>
        <v>46672</v>
      </c>
      <c r="U306">
        <f t="shared" si="24"/>
        <v>2</v>
      </c>
      <c r="V306">
        <f t="shared" si="25"/>
        <v>10</v>
      </c>
      <c r="W306">
        <f t="shared" si="26"/>
        <v>2027</v>
      </c>
      <c r="X306" t="str">
        <f t="shared" si="27"/>
        <v>102027</v>
      </c>
      <c r="Y306" t="str">
        <f t="shared" si="28"/>
        <v>2102027</v>
      </c>
      <c r="AC306" s="31"/>
    </row>
    <row r="307" spans="1:29" x14ac:dyDescent="0.25">
      <c r="A307" s="90" t="s">
        <v>926</v>
      </c>
      <c r="B307" s="90" t="s">
        <v>927</v>
      </c>
      <c r="C307" s="90" t="s">
        <v>271</v>
      </c>
      <c r="D307" s="90">
        <v>11</v>
      </c>
      <c r="E307" s="114" t="s">
        <v>300</v>
      </c>
      <c r="F307" s="114" t="s">
        <v>301</v>
      </c>
      <c r="G307" s="10"/>
      <c r="T307" s="31">
        <f t="shared" si="29"/>
        <v>46673</v>
      </c>
      <c r="U307">
        <f t="shared" si="24"/>
        <v>3</v>
      </c>
      <c r="V307">
        <f t="shared" si="25"/>
        <v>10</v>
      </c>
      <c r="W307">
        <f t="shared" si="26"/>
        <v>2027</v>
      </c>
      <c r="X307" t="str">
        <f t="shared" si="27"/>
        <v>102027</v>
      </c>
      <c r="Y307" t="str">
        <f t="shared" si="28"/>
        <v>3102027</v>
      </c>
      <c r="AC307" s="31"/>
    </row>
    <row r="308" spans="1:29" x14ac:dyDescent="0.25">
      <c r="A308" s="113" t="s">
        <v>928</v>
      </c>
      <c r="B308" s="113" t="s">
        <v>929</v>
      </c>
      <c r="C308" s="113" t="s">
        <v>276</v>
      </c>
      <c r="D308" s="113">
        <v>11</v>
      </c>
      <c r="E308" s="114" t="s">
        <v>300</v>
      </c>
      <c r="F308" s="114" t="s">
        <v>301</v>
      </c>
      <c r="G308" s="10"/>
      <c r="T308" s="31">
        <f t="shared" si="29"/>
        <v>46674</v>
      </c>
      <c r="U308">
        <f t="shared" si="24"/>
        <v>4</v>
      </c>
      <c r="V308">
        <f t="shared" si="25"/>
        <v>10</v>
      </c>
      <c r="W308">
        <f t="shared" si="26"/>
        <v>2027</v>
      </c>
      <c r="X308" t="str">
        <f t="shared" si="27"/>
        <v>102027</v>
      </c>
      <c r="Y308" t="str">
        <f t="shared" si="28"/>
        <v>4102027</v>
      </c>
      <c r="AC308" s="31"/>
    </row>
    <row r="309" spans="1:29" x14ac:dyDescent="0.25">
      <c r="A309" s="90" t="s">
        <v>930</v>
      </c>
      <c r="B309" s="90" t="s">
        <v>931</v>
      </c>
      <c r="C309" s="90" t="s">
        <v>271</v>
      </c>
      <c r="D309" s="90">
        <v>11</v>
      </c>
      <c r="E309" s="114" t="s">
        <v>277</v>
      </c>
      <c r="F309" s="114" t="s">
        <v>278</v>
      </c>
      <c r="G309" s="10"/>
      <c r="T309" s="31">
        <f t="shared" si="29"/>
        <v>46675</v>
      </c>
      <c r="U309">
        <f t="shared" si="24"/>
        <v>5</v>
      </c>
      <c r="V309">
        <f t="shared" si="25"/>
        <v>10</v>
      </c>
      <c r="W309">
        <f t="shared" si="26"/>
        <v>2027</v>
      </c>
      <c r="X309" t="str">
        <f t="shared" si="27"/>
        <v>102027</v>
      </c>
      <c r="Y309" t="str">
        <f t="shared" si="28"/>
        <v>5102027</v>
      </c>
      <c r="AC309" s="31"/>
    </row>
    <row r="310" spans="1:29" x14ac:dyDescent="0.25">
      <c r="A310" s="113" t="s">
        <v>932</v>
      </c>
      <c r="B310" s="113" t="s">
        <v>933</v>
      </c>
      <c r="C310" s="113" t="s">
        <v>271</v>
      </c>
      <c r="D310" s="113">
        <v>11</v>
      </c>
      <c r="E310" s="114" t="s">
        <v>283</v>
      </c>
      <c r="F310" s="114" t="s">
        <v>284</v>
      </c>
      <c r="G310" s="10"/>
      <c r="T310" s="31">
        <f t="shared" si="29"/>
        <v>46676</v>
      </c>
      <c r="U310">
        <f t="shared" si="24"/>
        <v>6</v>
      </c>
      <c r="V310">
        <f t="shared" si="25"/>
        <v>10</v>
      </c>
      <c r="W310">
        <f t="shared" si="26"/>
        <v>2027</v>
      </c>
      <c r="X310" t="str">
        <f t="shared" si="27"/>
        <v>102027</v>
      </c>
      <c r="Y310" t="str">
        <f t="shared" si="28"/>
        <v>6102027</v>
      </c>
      <c r="AC310" s="31"/>
    </row>
    <row r="311" spans="1:29" x14ac:dyDescent="0.25">
      <c r="A311" s="90" t="s">
        <v>934</v>
      </c>
      <c r="B311" s="90" t="s">
        <v>935</v>
      </c>
      <c r="C311" s="90" t="s">
        <v>271</v>
      </c>
      <c r="D311" s="90">
        <v>11</v>
      </c>
      <c r="E311" s="114" t="s">
        <v>335</v>
      </c>
      <c r="F311" s="114" t="s">
        <v>297</v>
      </c>
      <c r="G311" s="10"/>
      <c r="T311" s="31">
        <f t="shared" si="29"/>
        <v>46677</v>
      </c>
      <c r="U311">
        <f t="shared" si="24"/>
        <v>7</v>
      </c>
      <c r="V311">
        <f t="shared" si="25"/>
        <v>10</v>
      </c>
      <c r="W311">
        <f t="shared" si="26"/>
        <v>2027</v>
      </c>
      <c r="X311" t="str">
        <f t="shared" si="27"/>
        <v>102027</v>
      </c>
      <c r="Y311" t="str">
        <f t="shared" si="28"/>
        <v>7102027</v>
      </c>
      <c r="AC311" s="31"/>
    </row>
    <row r="312" spans="1:29" x14ac:dyDescent="0.25">
      <c r="A312" s="113" t="s">
        <v>936</v>
      </c>
      <c r="B312" s="113" t="s">
        <v>937</v>
      </c>
      <c r="C312" s="113" t="s">
        <v>271</v>
      </c>
      <c r="D312" s="113">
        <v>11</v>
      </c>
      <c r="E312" s="114" t="s">
        <v>283</v>
      </c>
      <c r="F312" s="114" t="s">
        <v>284</v>
      </c>
      <c r="G312" s="10"/>
      <c r="T312" s="31">
        <f t="shared" si="29"/>
        <v>46678</v>
      </c>
      <c r="U312">
        <f t="shared" si="24"/>
        <v>1</v>
      </c>
      <c r="V312">
        <f t="shared" si="25"/>
        <v>10</v>
      </c>
      <c r="W312">
        <f t="shared" si="26"/>
        <v>2027</v>
      </c>
      <c r="X312" t="str">
        <f t="shared" si="27"/>
        <v>102027</v>
      </c>
      <c r="Y312" t="str">
        <f t="shared" si="28"/>
        <v>1102027</v>
      </c>
      <c r="AC312" s="31"/>
    </row>
    <row r="313" spans="1:29" x14ac:dyDescent="0.25">
      <c r="A313" s="90" t="s">
        <v>938</v>
      </c>
      <c r="B313" s="90" t="s">
        <v>939</v>
      </c>
      <c r="C313" s="90" t="s">
        <v>271</v>
      </c>
      <c r="D313" s="90">
        <v>11</v>
      </c>
      <c r="E313" s="114" t="s">
        <v>272</v>
      </c>
      <c r="F313" s="114" t="s">
        <v>273</v>
      </c>
      <c r="G313" s="10"/>
      <c r="T313" s="31">
        <f t="shared" si="29"/>
        <v>46679</v>
      </c>
      <c r="U313">
        <f t="shared" si="24"/>
        <v>2</v>
      </c>
      <c r="V313">
        <f t="shared" si="25"/>
        <v>10</v>
      </c>
      <c r="W313">
        <f t="shared" si="26"/>
        <v>2027</v>
      </c>
      <c r="X313" t="str">
        <f t="shared" si="27"/>
        <v>102027</v>
      </c>
      <c r="Y313" t="str">
        <f t="shared" si="28"/>
        <v>2102027</v>
      </c>
      <c r="AC313" s="31"/>
    </row>
    <row r="314" spans="1:29" x14ac:dyDescent="0.25">
      <c r="A314" s="113" t="s">
        <v>940</v>
      </c>
      <c r="B314" s="113" t="s">
        <v>941</v>
      </c>
      <c r="C314" s="113" t="s">
        <v>271</v>
      </c>
      <c r="D314" s="113">
        <v>33</v>
      </c>
      <c r="E314" s="114" t="s">
        <v>433</v>
      </c>
      <c r="F314" s="114" t="s">
        <v>353</v>
      </c>
      <c r="G314" s="10"/>
      <c r="T314" s="31">
        <f t="shared" si="29"/>
        <v>46680</v>
      </c>
      <c r="U314">
        <f t="shared" si="24"/>
        <v>3</v>
      </c>
      <c r="V314">
        <f t="shared" si="25"/>
        <v>10</v>
      </c>
      <c r="W314">
        <f t="shared" si="26"/>
        <v>2027</v>
      </c>
      <c r="X314" t="str">
        <f t="shared" si="27"/>
        <v>102027</v>
      </c>
      <c r="Y314" t="str">
        <f t="shared" si="28"/>
        <v>3102027</v>
      </c>
      <c r="AC314" s="31"/>
    </row>
    <row r="315" spans="1:29" x14ac:dyDescent="0.25">
      <c r="A315" s="90" t="s">
        <v>942</v>
      </c>
      <c r="B315" s="90" t="s">
        <v>943</v>
      </c>
      <c r="C315" s="90" t="s">
        <v>338</v>
      </c>
      <c r="D315" s="90">
        <v>11</v>
      </c>
      <c r="E315" s="114" t="s">
        <v>347</v>
      </c>
      <c r="F315" s="114" t="s">
        <v>278</v>
      </c>
      <c r="G315" s="10"/>
      <c r="T315" s="31">
        <f t="shared" si="29"/>
        <v>46681</v>
      </c>
      <c r="U315">
        <f t="shared" si="24"/>
        <v>4</v>
      </c>
      <c r="V315">
        <f t="shared" si="25"/>
        <v>10</v>
      </c>
      <c r="W315">
        <f t="shared" si="26"/>
        <v>2027</v>
      </c>
      <c r="X315" t="str">
        <f t="shared" si="27"/>
        <v>102027</v>
      </c>
      <c r="Y315" t="str">
        <f t="shared" si="28"/>
        <v>4102027</v>
      </c>
      <c r="AC315" s="31"/>
    </row>
    <row r="316" spans="1:29" x14ac:dyDescent="0.25">
      <c r="A316" s="113" t="s">
        <v>944</v>
      </c>
      <c r="B316" s="113" t="s">
        <v>945</v>
      </c>
      <c r="C316" s="113" t="s">
        <v>276</v>
      </c>
      <c r="D316" s="113">
        <v>11</v>
      </c>
      <c r="E316" s="114" t="s">
        <v>283</v>
      </c>
      <c r="F316" s="114" t="s">
        <v>284</v>
      </c>
      <c r="G316" s="10"/>
      <c r="T316" s="31">
        <f t="shared" si="29"/>
        <v>46682</v>
      </c>
      <c r="U316">
        <f t="shared" si="24"/>
        <v>5</v>
      </c>
      <c r="V316">
        <f t="shared" si="25"/>
        <v>10</v>
      </c>
      <c r="W316">
        <f t="shared" si="26"/>
        <v>2027</v>
      </c>
      <c r="X316" t="str">
        <f t="shared" si="27"/>
        <v>102027</v>
      </c>
      <c r="Y316" t="str">
        <f t="shared" si="28"/>
        <v>5102027</v>
      </c>
      <c r="AC316" s="31"/>
    </row>
    <row r="317" spans="1:29" x14ac:dyDescent="0.25">
      <c r="A317" s="90" t="s">
        <v>946</v>
      </c>
      <c r="B317" s="90" t="s">
        <v>947</v>
      </c>
      <c r="C317" s="90" t="s">
        <v>271</v>
      </c>
      <c r="D317" s="90">
        <v>33</v>
      </c>
      <c r="E317" s="114" t="s">
        <v>433</v>
      </c>
      <c r="F317" s="114" t="s">
        <v>353</v>
      </c>
      <c r="G317" s="10"/>
      <c r="T317" s="31">
        <f t="shared" si="29"/>
        <v>46683</v>
      </c>
      <c r="U317">
        <f t="shared" si="24"/>
        <v>6</v>
      </c>
      <c r="V317">
        <f t="shared" si="25"/>
        <v>10</v>
      </c>
      <c r="W317">
        <f t="shared" si="26"/>
        <v>2027</v>
      </c>
      <c r="X317" t="str">
        <f t="shared" si="27"/>
        <v>102027</v>
      </c>
      <c r="Y317" t="str">
        <f t="shared" si="28"/>
        <v>6102027</v>
      </c>
      <c r="AC317" s="31"/>
    </row>
    <row r="318" spans="1:29" x14ac:dyDescent="0.25">
      <c r="A318" s="113" t="s">
        <v>948</v>
      </c>
      <c r="B318" s="113" t="s">
        <v>949</v>
      </c>
      <c r="C318" s="113" t="s">
        <v>271</v>
      </c>
      <c r="D318" s="113">
        <v>11</v>
      </c>
      <c r="E318" s="114" t="s">
        <v>300</v>
      </c>
      <c r="F318" s="114" t="s">
        <v>301</v>
      </c>
      <c r="G318" s="10"/>
      <c r="T318" s="31">
        <f t="shared" si="29"/>
        <v>46684</v>
      </c>
      <c r="U318">
        <f t="shared" si="24"/>
        <v>7</v>
      </c>
      <c r="V318">
        <f t="shared" si="25"/>
        <v>10</v>
      </c>
      <c r="W318">
        <f t="shared" si="26"/>
        <v>2027</v>
      </c>
      <c r="X318" t="str">
        <f t="shared" si="27"/>
        <v>102027</v>
      </c>
      <c r="Y318" t="str">
        <f t="shared" si="28"/>
        <v>7102027</v>
      </c>
      <c r="AC318" s="31"/>
    </row>
    <row r="319" spans="1:29" x14ac:dyDescent="0.25">
      <c r="A319" s="90" t="s">
        <v>950</v>
      </c>
      <c r="B319" s="90" t="s">
        <v>951</v>
      </c>
      <c r="C319" s="90" t="s">
        <v>276</v>
      </c>
      <c r="D319" s="90">
        <v>11</v>
      </c>
      <c r="E319" s="114" t="s">
        <v>277</v>
      </c>
      <c r="F319" s="114" t="s">
        <v>278</v>
      </c>
      <c r="G319" s="10"/>
      <c r="T319" s="31">
        <f t="shared" si="29"/>
        <v>46685</v>
      </c>
      <c r="U319">
        <f t="shared" si="24"/>
        <v>1</v>
      </c>
      <c r="V319">
        <f t="shared" si="25"/>
        <v>10</v>
      </c>
      <c r="W319">
        <f t="shared" si="26"/>
        <v>2027</v>
      </c>
      <c r="X319" t="str">
        <f t="shared" si="27"/>
        <v>102027</v>
      </c>
      <c r="Y319" t="str">
        <f t="shared" si="28"/>
        <v>1102027</v>
      </c>
      <c r="AC319" s="31"/>
    </row>
    <row r="320" spans="1:29" x14ac:dyDescent="0.25">
      <c r="A320" s="113" t="s">
        <v>952</v>
      </c>
      <c r="B320" s="113" t="s">
        <v>953</v>
      </c>
      <c r="C320" s="113" t="s">
        <v>271</v>
      </c>
      <c r="D320" s="113">
        <v>11</v>
      </c>
      <c r="E320" s="114" t="s">
        <v>347</v>
      </c>
      <c r="F320" s="114" t="s">
        <v>278</v>
      </c>
      <c r="G320" s="10"/>
      <c r="T320" s="31">
        <f t="shared" si="29"/>
        <v>46686</v>
      </c>
      <c r="U320">
        <f t="shared" si="24"/>
        <v>2</v>
      </c>
      <c r="V320">
        <f t="shared" si="25"/>
        <v>10</v>
      </c>
      <c r="W320">
        <f t="shared" si="26"/>
        <v>2027</v>
      </c>
      <c r="X320" t="str">
        <f t="shared" si="27"/>
        <v>102027</v>
      </c>
      <c r="Y320" t="str">
        <f t="shared" si="28"/>
        <v>2102027</v>
      </c>
      <c r="AC320" s="31"/>
    </row>
    <row r="321" spans="1:29" x14ac:dyDescent="0.25">
      <c r="A321" s="90" t="s">
        <v>954</v>
      </c>
      <c r="B321" s="90" t="s">
        <v>955</v>
      </c>
      <c r="C321" s="90" t="s">
        <v>271</v>
      </c>
      <c r="D321" s="90">
        <v>11</v>
      </c>
      <c r="E321" s="114" t="s">
        <v>310</v>
      </c>
      <c r="F321" s="114" t="s">
        <v>273</v>
      </c>
      <c r="G321" s="10"/>
      <c r="T321" s="31">
        <f t="shared" si="29"/>
        <v>46687</v>
      </c>
      <c r="U321">
        <f t="shared" si="24"/>
        <v>3</v>
      </c>
      <c r="V321">
        <f t="shared" si="25"/>
        <v>10</v>
      </c>
      <c r="W321">
        <f t="shared" si="26"/>
        <v>2027</v>
      </c>
      <c r="X321" t="str">
        <f t="shared" si="27"/>
        <v>102027</v>
      </c>
      <c r="Y321" t="str">
        <f t="shared" si="28"/>
        <v>3102027</v>
      </c>
      <c r="AC321" s="31"/>
    </row>
    <row r="322" spans="1:29" x14ac:dyDescent="0.25">
      <c r="A322" s="113" t="s">
        <v>956</v>
      </c>
      <c r="B322" s="113" t="s">
        <v>957</v>
      </c>
      <c r="C322" s="113" t="s">
        <v>271</v>
      </c>
      <c r="D322" s="113">
        <v>33</v>
      </c>
      <c r="E322" s="114" t="s">
        <v>405</v>
      </c>
      <c r="F322" s="114" t="s">
        <v>353</v>
      </c>
      <c r="G322" s="10"/>
      <c r="T322" s="31">
        <f t="shared" si="29"/>
        <v>46688</v>
      </c>
      <c r="U322">
        <f t="shared" si="24"/>
        <v>4</v>
      </c>
      <c r="V322">
        <f t="shared" si="25"/>
        <v>10</v>
      </c>
      <c r="W322">
        <f t="shared" si="26"/>
        <v>2027</v>
      </c>
      <c r="X322" t="str">
        <f t="shared" si="27"/>
        <v>102027</v>
      </c>
      <c r="Y322" t="str">
        <f t="shared" si="28"/>
        <v>4102027</v>
      </c>
      <c r="AC322" s="31"/>
    </row>
    <row r="323" spans="1:29" x14ac:dyDescent="0.25">
      <c r="A323" s="90" t="s">
        <v>958</v>
      </c>
      <c r="B323" s="90" t="s">
        <v>959</v>
      </c>
      <c r="C323" s="90" t="s">
        <v>271</v>
      </c>
      <c r="D323" s="90">
        <v>11</v>
      </c>
      <c r="E323" s="114" t="s">
        <v>300</v>
      </c>
      <c r="F323" s="114" t="s">
        <v>301</v>
      </c>
      <c r="G323" s="10"/>
      <c r="T323" s="31">
        <f t="shared" si="29"/>
        <v>46689</v>
      </c>
      <c r="U323">
        <f t="shared" si="24"/>
        <v>5</v>
      </c>
      <c r="V323">
        <f t="shared" si="25"/>
        <v>10</v>
      </c>
      <c r="W323">
        <f t="shared" si="26"/>
        <v>2027</v>
      </c>
      <c r="X323" t="str">
        <f t="shared" si="27"/>
        <v>102027</v>
      </c>
      <c r="Y323" t="str">
        <f t="shared" si="28"/>
        <v>5102027</v>
      </c>
      <c r="AC323" s="31"/>
    </row>
    <row r="324" spans="1:29" x14ac:dyDescent="0.25">
      <c r="A324" s="113" t="s">
        <v>960</v>
      </c>
      <c r="B324" s="113" t="s">
        <v>961</v>
      </c>
      <c r="C324" s="113" t="s">
        <v>271</v>
      </c>
      <c r="D324" s="113">
        <v>11</v>
      </c>
      <c r="E324" s="114" t="s">
        <v>328</v>
      </c>
      <c r="F324" s="114" t="s">
        <v>293</v>
      </c>
      <c r="G324" s="10"/>
      <c r="T324" s="31">
        <f t="shared" si="29"/>
        <v>46690</v>
      </c>
      <c r="U324">
        <f t="shared" ref="U324:U366" si="30">WEEKDAY(T324,2)</f>
        <v>6</v>
      </c>
      <c r="V324">
        <f t="shared" ref="V324:V366" si="31">MONTH(T324)</f>
        <v>10</v>
      </c>
      <c r="W324">
        <f t="shared" ref="W324:W366" si="32">YEAR(T324)</f>
        <v>2027</v>
      </c>
      <c r="X324" t="str">
        <f t="shared" ref="X324:X373" si="33">V324&amp;W324</f>
        <v>102027</v>
      </c>
      <c r="Y324" t="str">
        <f t="shared" ref="Y324:Y373" si="34">U324&amp;V324&amp;W324</f>
        <v>6102027</v>
      </c>
      <c r="AC324" s="31"/>
    </row>
    <row r="325" spans="1:29" x14ac:dyDescent="0.25">
      <c r="A325" s="90" t="s">
        <v>962</v>
      </c>
      <c r="B325" s="90" t="s">
        <v>963</v>
      </c>
      <c r="C325" s="90" t="s">
        <v>271</v>
      </c>
      <c r="D325" s="90">
        <v>11</v>
      </c>
      <c r="E325" s="114" t="s">
        <v>272</v>
      </c>
      <c r="F325" s="114" t="s">
        <v>273</v>
      </c>
      <c r="G325" s="10"/>
      <c r="T325" s="31">
        <f t="shared" ref="T325:T366" si="35">T324+1</f>
        <v>46691</v>
      </c>
      <c r="U325">
        <f t="shared" si="30"/>
        <v>7</v>
      </c>
      <c r="V325">
        <f t="shared" si="31"/>
        <v>10</v>
      </c>
      <c r="W325">
        <f t="shared" si="32"/>
        <v>2027</v>
      </c>
      <c r="X325" t="str">
        <f t="shared" si="33"/>
        <v>102027</v>
      </c>
      <c r="Y325" t="str">
        <f t="shared" si="34"/>
        <v>7102027</v>
      </c>
      <c r="AC325" s="31"/>
    </row>
    <row r="326" spans="1:29" x14ac:dyDescent="0.25">
      <c r="A326" s="113" t="s">
        <v>964</v>
      </c>
      <c r="B326" s="113" t="s">
        <v>965</v>
      </c>
      <c r="C326" s="113" t="s">
        <v>276</v>
      </c>
      <c r="D326" s="113">
        <v>11</v>
      </c>
      <c r="E326" s="114" t="s">
        <v>296</v>
      </c>
      <c r="F326" s="114" t="s">
        <v>297</v>
      </c>
      <c r="G326" s="10"/>
      <c r="T326" s="31">
        <f t="shared" si="35"/>
        <v>46692</v>
      </c>
      <c r="U326">
        <f t="shared" si="30"/>
        <v>1</v>
      </c>
      <c r="V326">
        <f t="shared" si="31"/>
        <v>11</v>
      </c>
      <c r="W326">
        <f t="shared" si="32"/>
        <v>2027</v>
      </c>
      <c r="X326" t="str">
        <f t="shared" si="33"/>
        <v>112027</v>
      </c>
      <c r="Y326" t="str">
        <f t="shared" si="34"/>
        <v>1112027</v>
      </c>
      <c r="AC326" s="31"/>
    </row>
    <row r="327" spans="1:29" x14ac:dyDescent="0.25">
      <c r="A327" s="90" t="s">
        <v>966</v>
      </c>
      <c r="B327" s="90" t="s">
        <v>967</v>
      </c>
      <c r="C327" s="90" t="s">
        <v>356</v>
      </c>
      <c r="D327" s="90">
        <v>11</v>
      </c>
      <c r="E327" s="114" t="s">
        <v>296</v>
      </c>
      <c r="F327" s="114" t="s">
        <v>297</v>
      </c>
      <c r="G327" s="10"/>
      <c r="T327" s="31">
        <f t="shared" si="35"/>
        <v>46693</v>
      </c>
      <c r="U327">
        <f t="shared" si="30"/>
        <v>2</v>
      </c>
      <c r="V327">
        <f t="shared" si="31"/>
        <v>11</v>
      </c>
      <c r="W327">
        <f t="shared" si="32"/>
        <v>2027</v>
      </c>
      <c r="X327" t="str">
        <f t="shared" si="33"/>
        <v>112027</v>
      </c>
      <c r="Y327" t="str">
        <f t="shared" si="34"/>
        <v>2112027</v>
      </c>
      <c r="AC327" s="31"/>
    </row>
    <row r="328" spans="1:29" x14ac:dyDescent="0.25">
      <c r="A328" s="113" t="s">
        <v>968</v>
      </c>
      <c r="B328" s="113" t="s">
        <v>969</v>
      </c>
      <c r="C328" s="113" t="s">
        <v>271</v>
      </c>
      <c r="D328" s="113">
        <v>11</v>
      </c>
      <c r="E328" s="114" t="s">
        <v>347</v>
      </c>
      <c r="F328" s="114" t="s">
        <v>278</v>
      </c>
      <c r="G328" s="10"/>
      <c r="T328" s="31">
        <f t="shared" si="35"/>
        <v>46694</v>
      </c>
      <c r="U328">
        <f t="shared" si="30"/>
        <v>3</v>
      </c>
      <c r="V328">
        <f t="shared" si="31"/>
        <v>11</v>
      </c>
      <c r="W328">
        <f t="shared" si="32"/>
        <v>2027</v>
      </c>
      <c r="X328" t="str">
        <f t="shared" si="33"/>
        <v>112027</v>
      </c>
      <c r="Y328" t="str">
        <f t="shared" si="34"/>
        <v>3112027</v>
      </c>
      <c r="AC328" s="31"/>
    </row>
    <row r="329" spans="1:29" x14ac:dyDescent="0.25">
      <c r="A329" s="90" t="s">
        <v>970</v>
      </c>
      <c r="B329" s="90" t="s">
        <v>971</v>
      </c>
      <c r="C329" s="90" t="s">
        <v>276</v>
      </c>
      <c r="D329" s="90">
        <v>11</v>
      </c>
      <c r="E329" s="114" t="s">
        <v>289</v>
      </c>
      <c r="F329" s="114" t="s">
        <v>273</v>
      </c>
      <c r="G329" s="10"/>
      <c r="T329" s="31">
        <f t="shared" si="35"/>
        <v>46695</v>
      </c>
      <c r="U329">
        <f t="shared" si="30"/>
        <v>4</v>
      </c>
      <c r="V329">
        <f t="shared" si="31"/>
        <v>11</v>
      </c>
      <c r="W329">
        <f t="shared" si="32"/>
        <v>2027</v>
      </c>
      <c r="X329" t="str">
        <f t="shared" si="33"/>
        <v>112027</v>
      </c>
      <c r="Y329" t="str">
        <f t="shared" si="34"/>
        <v>4112027</v>
      </c>
      <c r="AC329" s="31"/>
    </row>
    <row r="330" spans="1:29" x14ac:dyDescent="0.25">
      <c r="A330" s="113" t="s">
        <v>972</v>
      </c>
      <c r="B330" s="113" t="s">
        <v>973</v>
      </c>
      <c r="C330" s="113" t="s">
        <v>271</v>
      </c>
      <c r="D330" s="113">
        <v>11</v>
      </c>
      <c r="E330" s="114" t="s">
        <v>300</v>
      </c>
      <c r="F330" s="114" t="s">
        <v>301</v>
      </c>
      <c r="G330" s="10"/>
      <c r="T330" s="31">
        <f t="shared" si="35"/>
        <v>46696</v>
      </c>
      <c r="U330">
        <f t="shared" si="30"/>
        <v>5</v>
      </c>
      <c r="V330">
        <f t="shared" si="31"/>
        <v>11</v>
      </c>
      <c r="W330">
        <f t="shared" si="32"/>
        <v>2027</v>
      </c>
      <c r="X330" t="str">
        <f t="shared" si="33"/>
        <v>112027</v>
      </c>
      <c r="Y330" t="str">
        <f t="shared" si="34"/>
        <v>5112027</v>
      </c>
      <c r="AC330" s="31"/>
    </row>
    <row r="331" spans="1:29" x14ac:dyDescent="0.25">
      <c r="A331" s="90" t="s">
        <v>974</v>
      </c>
      <c r="B331" s="90" t="s">
        <v>975</v>
      </c>
      <c r="C331" s="90" t="s">
        <v>271</v>
      </c>
      <c r="D331" s="90">
        <v>11</v>
      </c>
      <c r="E331" s="114" t="s">
        <v>277</v>
      </c>
      <c r="F331" s="114" t="s">
        <v>278</v>
      </c>
      <c r="G331" s="10"/>
      <c r="T331" s="31">
        <f t="shared" si="35"/>
        <v>46697</v>
      </c>
      <c r="U331">
        <f t="shared" si="30"/>
        <v>6</v>
      </c>
      <c r="V331">
        <f t="shared" si="31"/>
        <v>11</v>
      </c>
      <c r="W331">
        <f t="shared" si="32"/>
        <v>2027</v>
      </c>
      <c r="X331" t="str">
        <f t="shared" si="33"/>
        <v>112027</v>
      </c>
      <c r="Y331" t="str">
        <f t="shared" si="34"/>
        <v>6112027</v>
      </c>
      <c r="AC331" s="31"/>
    </row>
    <row r="332" spans="1:29" x14ac:dyDescent="0.25">
      <c r="A332" s="113" t="s">
        <v>976</v>
      </c>
      <c r="B332" s="113" t="s">
        <v>977</v>
      </c>
      <c r="C332" s="113" t="s">
        <v>271</v>
      </c>
      <c r="D332" s="113">
        <v>11</v>
      </c>
      <c r="E332" s="114" t="s">
        <v>315</v>
      </c>
      <c r="F332" s="114" t="s">
        <v>293</v>
      </c>
      <c r="G332" s="10"/>
      <c r="T332" s="31">
        <f t="shared" si="35"/>
        <v>46698</v>
      </c>
      <c r="U332">
        <f t="shared" si="30"/>
        <v>7</v>
      </c>
      <c r="V332">
        <f t="shared" si="31"/>
        <v>11</v>
      </c>
      <c r="W332">
        <f t="shared" si="32"/>
        <v>2027</v>
      </c>
      <c r="X332" t="str">
        <f t="shared" si="33"/>
        <v>112027</v>
      </c>
      <c r="Y332" t="str">
        <f t="shared" si="34"/>
        <v>7112027</v>
      </c>
      <c r="AC332" s="31"/>
    </row>
    <row r="333" spans="1:29" x14ac:dyDescent="0.25">
      <c r="A333" s="90" t="s">
        <v>978</v>
      </c>
      <c r="B333" s="90" t="s">
        <v>979</v>
      </c>
      <c r="C333" s="90" t="s">
        <v>276</v>
      </c>
      <c r="D333" s="90">
        <v>11</v>
      </c>
      <c r="E333" s="114" t="s">
        <v>300</v>
      </c>
      <c r="F333" s="114" t="s">
        <v>301</v>
      </c>
      <c r="G333" s="10"/>
      <c r="T333" s="31">
        <f t="shared" si="35"/>
        <v>46699</v>
      </c>
      <c r="U333">
        <f t="shared" si="30"/>
        <v>1</v>
      </c>
      <c r="V333">
        <f t="shared" si="31"/>
        <v>11</v>
      </c>
      <c r="W333">
        <f t="shared" si="32"/>
        <v>2027</v>
      </c>
      <c r="X333" t="str">
        <f t="shared" si="33"/>
        <v>112027</v>
      </c>
      <c r="Y333" t="str">
        <f t="shared" si="34"/>
        <v>1112027</v>
      </c>
      <c r="AC333" s="31"/>
    </row>
    <row r="334" spans="1:29" x14ac:dyDescent="0.25">
      <c r="A334" s="113" t="s">
        <v>980</v>
      </c>
      <c r="B334" s="113" t="s">
        <v>981</v>
      </c>
      <c r="C334" s="113" t="s">
        <v>338</v>
      </c>
      <c r="D334" s="113">
        <v>33</v>
      </c>
      <c r="E334" s="114" t="s">
        <v>433</v>
      </c>
      <c r="F334" s="114" t="s">
        <v>353</v>
      </c>
      <c r="G334" s="10"/>
      <c r="T334" s="31">
        <f t="shared" si="35"/>
        <v>46700</v>
      </c>
      <c r="U334">
        <f t="shared" si="30"/>
        <v>2</v>
      </c>
      <c r="V334">
        <f t="shared" si="31"/>
        <v>11</v>
      </c>
      <c r="W334">
        <f t="shared" si="32"/>
        <v>2027</v>
      </c>
      <c r="X334" t="str">
        <f t="shared" si="33"/>
        <v>112027</v>
      </c>
      <c r="Y334" t="str">
        <f t="shared" si="34"/>
        <v>2112027</v>
      </c>
      <c r="AC334" s="31"/>
    </row>
    <row r="335" spans="1:29" x14ac:dyDescent="0.25">
      <c r="A335" s="90" t="s">
        <v>982</v>
      </c>
      <c r="B335" s="90" t="s">
        <v>983</v>
      </c>
      <c r="C335" s="90" t="s">
        <v>271</v>
      </c>
      <c r="D335" s="90">
        <v>82</v>
      </c>
      <c r="E335" s="114" t="s">
        <v>476</v>
      </c>
      <c r="F335" s="114" t="s">
        <v>353</v>
      </c>
      <c r="G335" s="10"/>
      <c r="T335" s="31">
        <f t="shared" si="35"/>
        <v>46701</v>
      </c>
      <c r="U335">
        <f t="shared" si="30"/>
        <v>3</v>
      </c>
      <c r="V335">
        <f t="shared" si="31"/>
        <v>11</v>
      </c>
      <c r="W335">
        <f t="shared" si="32"/>
        <v>2027</v>
      </c>
      <c r="X335" t="str">
        <f t="shared" si="33"/>
        <v>112027</v>
      </c>
      <c r="Y335" t="str">
        <f t="shared" si="34"/>
        <v>3112027</v>
      </c>
      <c r="AC335" s="31"/>
    </row>
    <row r="336" spans="1:29" x14ac:dyDescent="0.25">
      <c r="A336" s="113" t="s">
        <v>984</v>
      </c>
      <c r="B336" s="113" t="s">
        <v>985</v>
      </c>
      <c r="C336" s="113" t="s">
        <v>276</v>
      </c>
      <c r="D336" s="113">
        <v>11</v>
      </c>
      <c r="E336" s="114" t="s">
        <v>360</v>
      </c>
      <c r="F336" s="114" t="s">
        <v>284</v>
      </c>
      <c r="G336" s="10"/>
      <c r="T336" s="31">
        <f t="shared" si="35"/>
        <v>46702</v>
      </c>
      <c r="U336">
        <f t="shared" si="30"/>
        <v>4</v>
      </c>
      <c r="V336">
        <f t="shared" si="31"/>
        <v>11</v>
      </c>
      <c r="W336">
        <f t="shared" si="32"/>
        <v>2027</v>
      </c>
      <c r="X336" t="str">
        <f t="shared" si="33"/>
        <v>112027</v>
      </c>
      <c r="Y336" t="str">
        <f t="shared" si="34"/>
        <v>4112027</v>
      </c>
      <c r="AC336" s="31"/>
    </row>
    <row r="337" spans="1:29" x14ac:dyDescent="0.25">
      <c r="A337" s="90" t="s">
        <v>986</v>
      </c>
      <c r="B337" s="90" t="s">
        <v>987</v>
      </c>
      <c r="C337" s="90" t="s">
        <v>276</v>
      </c>
      <c r="D337" s="90">
        <v>11</v>
      </c>
      <c r="E337" s="114" t="s">
        <v>296</v>
      </c>
      <c r="F337" s="114" t="s">
        <v>297</v>
      </c>
      <c r="G337" s="10"/>
      <c r="T337" s="31">
        <f t="shared" si="35"/>
        <v>46703</v>
      </c>
      <c r="U337">
        <f t="shared" si="30"/>
        <v>5</v>
      </c>
      <c r="V337">
        <f t="shared" si="31"/>
        <v>11</v>
      </c>
      <c r="W337">
        <f t="shared" si="32"/>
        <v>2027</v>
      </c>
      <c r="X337" t="str">
        <f t="shared" si="33"/>
        <v>112027</v>
      </c>
      <c r="Y337" t="str">
        <f t="shared" si="34"/>
        <v>5112027</v>
      </c>
      <c r="AC337" s="31"/>
    </row>
    <row r="338" spans="1:29" x14ac:dyDescent="0.25">
      <c r="A338" s="113" t="s">
        <v>988</v>
      </c>
      <c r="B338" s="113" t="s">
        <v>989</v>
      </c>
      <c r="C338" s="113" t="s">
        <v>271</v>
      </c>
      <c r="D338" s="113">
        <v>11</v>
      </c>
      <c r="E338" s="114" t="s">
        <v>499</v>
      </c>
      <c r="F338" s="114" t="s">
        <v>297</v>
      </c>
      <c r="G338" s="10"/>
      <c r="T338" s="31">
        <f t="shared" si="35"/>
        <v>46704</v>
      </c>
      <c r="U338">
        <f t="shared" si="30"/>
        <v>6</v>
      </c>
      <c r="V338">
        <f t="shared" si="31"/>
        <v>11</v>
      </c>
      <c r="W338">
        <f t="shared" si="32"/>
        <v>2027</v>
      </c>
      <c r="X338" t="str">
        <f t="shared" si="33"/>
        <v>112027</v>
      </c>
      <c r="Y338" t="str">
        <f t="shared" si="34"/>
        <v>6112027</v>
      </c>
      <c r="AC338" s="31"/>
    </row>
    <row r="339" spans="1:29" x14ac:dyDescent="0.25">
      <c r="A339" s="90" t="s">
        <v>990</v>
      </c>
      <c r="B339" s="90" t="s">
        <v>991</v>
      </c>
      <c r="C339" s="90" t="s">
        <v>276</v>
      </c>
      <c r="D339" s="90">
        <v>11</v>
      </c>
      <c r="E339" s="114" t="s">
        <v>304</v>
      </c>
      <c r="F339" s="114" t="s">
        <v>297</v>
      </c>
      <c r="G339" s="10"/>
      <c r="T339" s="31">
        <f t="shared" si="35"/>
        <v>46705</v>
      </c>
      <c r="U339">
        <f t="shared" si="30"/>
        <v>7</v>
      </c>
      <c r="V339">
        <f t="shared" si="31"/>
        <v>11</v>
      </c>
      <c r="W339">
        <f t="shared" si="32"/>
        <v>2027</v>
      </c>
      <c r="X339" t="str">
        <f t="shared" si="33"/>
        <v>112027</v>
      </c>
      <c r="Y339" t="str">
        <f t="shared" si="34"/>
        <v>7112027</v>
      </c>
      <c r="AC339" s="31"/>
    </row>
    <row r="340" spans="1:29" x14ac:dyDescent="0.25">
      <c r="A340" s="113" t="s">
        <v>992</v>
      </c>
      <c r="B340" s="113" t="s">
        <v>993</v>
      </c>
      <c r="C340" s="113" t="s">
        <v>271</v>
      </c>
      <c r="D340" s="113">
        <v>11</v>
      </c>
      <c r="E340" s="114" t="s">
        <v>520</v>
      </c>
      <c r="F340" s="114" t="s">
        <v>297</v>
      </c>
      <c r="G340" s="10"/>
      <c r="T340" s="31">
        <f t="shared" si="35"/>
        <v>46706</v>
      </c>
      <c r="U340">
        <f t="shared" si="30"/>
        <v>1</v>
      </c>
      <c r="V340">
        <f t="shared" si="31"/>
        <v>11</v>
      </c>
      <c r="W340">
        <f t="shared" si="32"/>
        <v>2027</v>
      </c>
      <c r="X340" t="str">
        <f t="shared" si="33"/>
        <v>112027</v>
      </c>
      <c r="Y340" t="str">
        <f t="shared" si="34"/>
        <v>1112027</v>
      </c>
      <c r="AC340" s="31"/>
    </row>
    <row r="341" spans="1:29" x14ac:dyDescent="0.25">
      <c r="A341" s="90" t="s">
        <v>994</v>
      </c>
      <c r="B341" s="90" t="s">
        <v>995</v>
      </c>
      <c r="C341" s="90" t="s">
        <v>271</v>
      </c>
      <c r="D341" s="90">
        <v>11</v>
      </c>
      <c r="E341" s="114" t="s">
        <v>436</v>
      </c>
      <c r="F341" s="114" t="s">
        <v>297</v>
      </c>
      <c r="G341" s="10"/>
      <c r="T341" s="31">
        <f t="shared" si="35"/>
        <v>46707</v>
      </c>
      <c r="U341">
        <f t="shared" si="30"/>
        <v>2</v>
      </c>
      <c r="V341">
        <f t="shared" si="31"/>
        <v>11</v>
      </c>
      <c r="W341">
        <f t="shared" si="32"/>
        <v>2027</v>
      </c>
      <c r="X341" t="str">
        <f t="shared" si="33"/>
        <v>112027</v>
      </c>
      <c r="Y341" t="str">
        <f t="shared" si="34"/>
        <v>2112027</v>
      </c>
      <c r="AC341" s="31"/>
    </row>
    <row r="342" spans="1:29" x14ac:dyDescent="0.25">
      <c r="A342" s="113" t="s">
        <v>996</v>
      </c>
      <c r="B342" s="113" t="s">
        <v>997</v>
      </c>
      <c r="C342" s="113" t="s">
        <v>271</v>
      </c>
      <c r="D342" s="113">
        <v>11</v>
      </c>
      <c r="E342" s="114" t="s">
        <v>315</v>
      </c>
      <c r="F342" s="114" t="s">
        <v>293</v>
      </c>
      <c r="G342" s="10"/>
      <c r="T342" s="31">
        <f t="shared" si="35"/>
        <v>46708</v>
      </c>
      <c r="U342">
        <f t="shared" si="30"/>
        <v>3</v>
      </c>
      <c r="V342">
        <f t="shared" si="31"/>
        <v>11</v>
      </c>
      <c r="W342">
        <f t="shared" si="32"/>
        <v>2027</v>
      </c>
      <c r="X342" t="str">
        <f t="shared" si="33"/>
        <v>112027</v>
      </c>
      <c r="Y342" t="str">
        <f t="shared" si="34"/>
        <v>3112027</v>
      </c>
      <c r="AC342" s="31"/>
    </row>
    <row r="343" spans="1:29" x14ac:dyDescent="0.25">
      <c r="A343" s="90" t="s">
        <v>998</v>
      </c>
      <c r="B343" s="90" t="s">
        <v>999</v>
      </c>
      <c r="C343" s="90" t="s">
        <v>271</v>
      </c>
      <c r="D343" s="90">
        <v>11</v>
      </c>
      <c r="E343" s="114" t="s">
        <v>272</v>
      </c>
      <c r="F343" s="114" t="s">
        <v>273</v>
      </c>
      <c r="G343" s="10"/>
      <c r="T343" s="31">
        <f t="shared" si="35"/>
        <v>46709</v>
      </c>
      <c r="U343">
        <f t="shared" si="30"/>
        <v>4</v>
      </c>
      <c r="V343">
        <f t="shared" si="31"/>
        <v>11</v>
      </c>
      <c r="W343">
        <f t="shared" si="32"/>
        <v>2027</v>
      </c>
      <c r="X343" t="str">
        <f t="shared" si="33"/>
        <v>112027</v>
      </c>
      <c r="Y343" t="str">
        <f t="shared" si="34"/>
        <v>4112027</v>
      </c>
      <c r="AC343" s="31"/>
    </row>
    <row r="344" spans="1:29" x14ac:dyDescent="0.25">
      <c r="A344" s="113" t="s">
        <v>1000</v>
      </c>
      <c r="B344" s="113" t="s">
        <v>1001</v>
      </c>
      <c r="C344" s="113" t="s">
        <v>271</v>
      </c>
      <c r="D344" s="113">
        <v>11</v>
      </c>
      <c r="E344" s="114" t="s">
        <v>410</v>
      </c>
      <c r="F344" s="114" t="s">
        <v>278</v>
      </c>
      <c r="G344" s="10"/>
      <c r="T344" s="31">
        <f t="shared" si="35"/>
        <v>46710</v>
      </c>
      <c r="U344">
        <f t="shared" si="30"/>
        <v>5</v>
      </c>
      <c r="V344">
        <f t="shared" si="31"/>
        <v>11</v>
      </c>
      <c r="W344">
        <f t="shared" si="32"/>
        <v>2027</v>
      </c>
      <c r="X344" t="str">
        <f t="shared" si="33"/>
        <v>112027</v>
      </c>
      <c r="Y344" t="str">
        <f t="shared" si="34"/>
        <v>5112027</v>
      </c>
      <c r="AC344" s="31"/>
    </row>
    <row r="345" spans="1:29" x14ac:dyDescent="0.25">
      <c r="A345" s="90" t="s">
        <v>1002</v>
      </c>
      <c r="B345" s="90" t="s">
        <v>1003</v>
      </c>
      <c r="C345" s="90" t="s">
        <v>276</v>
      </c>
      <c r="D345" s="90">
        <v>11</v>
      </c>
      <c r="E345" s="114" t="s">
        <v>360</v>
      </c>
      <c r="F345" s="114" t="s">
        <v>284</v>
      </c>
      <c r="G345" s="10"/>
      <c r="T345" s="31">
        <f t="shared" si="35"/>
        <v>46711</v>
      </c>
      <c r="U345">
        <f t="shared" si="30"/>
        <v>6</v>
      </c>
      <c r="V345">
        <f t="shared" si="31"/>
        <v>11</v>
      </c>
      <c r="W345">
        <f t="shared" si="32"/>
        <v>2027</v>
      </c>
      <c r="X345" t="str">
        <f t="shared" si="33"/>
        <v>112027</v>
      </c>
      <c r="Y345" t="str">
        <f t="shared" si="34"/>
        <v>6112027</v>
      </c>
      <c r="AC345" s="31"/>
    </row>
    <row r="346" spans="1:29" x14ac:dyDescent="0.25">
      <c r="A346" s="113" t="s">
        <v>1004</v>
      </c>
      <c r="B346" s="113" t="s">
        <v>1005</v>
      </c>
      <c r="C346" s="113" t="s">
        <v>271</v>
      </c>
      <c r="D346" s="113">
        <v>33</v>
      </c>
      <c r="E346" s="114" t="s">
        <v>738</v>
      </c>
      <c r="F346" s="114" t="s">
        <v>353</v>
      </c>
      <c r="G346" s="10"/>
      <c r="T346" s="31">
        <f t="shared" si="35"/>
        <v>46712</v>
      </c>
      <c r="U346">
        <f t="shared" si="30"/>
        <v>7</v>
      </c>
      <c r="V346">
        <f t="shared" si="31"/>
        <v>11</v>
      </c>
      <c r="W346">
        <f t="shared" si="32"/>
        <v>2027</v>
      </c>
      <c r="X346" t="str">
        <f t="shared" si="33"/>
        <v>112027</v>
      </c>
      <c r="Y346" t="str">
        <f t="shared" si="34"/>
        <v>7112027</v>
      </c>
      <c r="AC346" s="31"/>
    </row>
    <row r="347" spans="1:29" x14ac:dyDescent="0.25">
      <c r="A347" s="90" t="s">
        <v>1006</v>
      </c>
      <c r="B347" s="90" t="s">
        <v>1007</v>
      </c>
      <c r="C347" s="90" t="s">
        <v>271</v>
      </c>
      <c r="D347" s="90">
        <v>33</v>
      </c>
      <c r="E347" s="114" t="s">
        <v>405</v>
      </c>
      <c r="F347" s="114" t="s">
        <v>353</v>
      </c>
      <c r="G347" s="10"/>
      <c r="T347" s="31">
        <f t="shared" si="35"/>
        <v>46713</v>
      </c>
      <c r="U347">
        <f t="shared" si="30"/>
        <v>1</v>
      </c>
      <c r="V347">
        <f t="shared" si="31"/>
        <v>11</v>
      </c>
      <c r="W347">
        <f t="shared" si="32"/>
        <v>2027</v>
      </c>
      <c r="X347" t="str">
        <f t="shared" si="33"/>
        <v>112027</v>
      </c>
      <c r="Y347" t="str">
        <f t="shared" si="34"/>
        <v>1112027</v>
      </c>
      <c r="AC347" s="31"/>
    </row>
    <row r="348" spans="1:29" x14ac:dyDescent="0.25">
      <c r="A348" s="113" t="s">
        <v>1008</v>
      </c>
      <c r="B348" s="113" t="s">
        <v>1009</v>
      </c>
      <c r="C348" s="113" t="s">
        <v>271</v>
      </c>
      <c r="D348" s="113">
        <v>82</v>
      </c>
      <c r="E348" s="114" t="s">
        <v>476</v>
      </c>
      <c r="F348" s="114" t="s">
        <v>353</v>
      </c>
      <c r="G348" s="10"/>
      <c r="T348" s="31">
        <f t="shared" si="35"/>
        <v>46714</v>
      </c>
      <c r="U348">
        <f t="shared" si="30"/>
        <v>2</v>
      </c>
      <c r="V348">
        <f t="shared" si="31"/>
        <v>11</v>
      </c>
      <c r="W348">
        <f t="shared" si="32"/>
        <v>2027</v>
      </c>
      <c r="X348" t="str">
        <f t="shared" si="33"/>
        <v>112027</v>
      </c>
      <c r="Y348" t="str">
        <f t="shared" si="34"/>
        <v>2112027</v>
      </c>
      <c r="AC348" s="31"/>
    </row>
    <row r="349" spans="1:29" x14ac:dyDescent="0.25">
      <c r="A349" s="90" t="s">
        <v>1010</v>
      </c>
      <c r="B349" s="90" t="s">
        <v>1011</v>
      </c>
      <c r="C349" s="90" t="s">
        <v>271</v>
      </c>
      <c r="D349" s="90">
        <v>11</v>
      </c>
      <c r="E349" s="114" t="s">
        <v>283</v>
      </c>
      <c r="F349" s="114" t="s">
        <v>284</v>
      </c>
      <c r="G349" s="10"/>
      <c r="T349" s="31">
        <f t="shared" si="35"/>
        <v>46715</v>
      </c>
      <c r="U349">
        <f t="shared" si="30"/>
        <v>3</v>
      </c>
      <c r="V349">
        <f t="shared" si="31"/>
        <v>11</v>
      </c>
      <c r="W349">
        <f t="shared" si="32"/>
        <v>2027</v>
      </c>
      <c r="X349" t="str">
        <f t="shared" si="33"/>
        <v>112027</v>
      </c>
      <c r="Y349" t="str">
        <f t="shared" si="34"/>
        <v>3112027</v>
      </c>
      <c r="AC349" s="31"/>
    </row>
    <row r="350" spans="1:29" x14ac:dyDescent="0.25">
      <c r="A350" s="113" t="s">
        <v>1012</v>
      </c>
      <c r="B350" s="113" t="s">
        <v>1013</v>
      </c>
      <c r="C350" s="113" t="s">
        <v>271</v>
      </c>
      <c r="D350" s="113">
        <v>11</v>
      </c>
      <c r="E350" s="114" t="s">
        <v>277</v>
      </c>
      <c r="F350" s="114" t="s">
        <v>278</v>
      </c>
      <c r="G350" s="10"/>
      <c r="T350" s="31">
        <f t="shared" si="35"/>
        <v>46716</v>
      </c>
      <c r="U350">
        <f t="shared" si="30"/>
        <v>4</v>
      </c>
      <c r="V350">
        <f t="shared" si="31"/>
        <v>11</v>
      </c>
      <c r="W350">
        <f t="shared" si="32"/>
        <v>2027</v>
      </c>
      <c r="X350" t="str">
        <f t="shared" si="33"/>
        <v>112027</v>
      </c>
      <c r="Y350" t="str">
        <f t="shared" si="34"/>
        <v>4112027</v>
      </c>
      <c r="AC350" s="31"/>
    </row>
    <row r="351" spans="1:29" x14ac:dyDescent="0.25">
      <c r="A351" s="90" t="s">
        <v>1014</v>
      </c>
      <c r="B351" s="90" t="s">
        <v>1015</v>
      </c>
      <c r="C351" s="90" t="s">
        <v>338</v>
      </c>
      <c r="D351" s="90">
        <v>11</v>
      </c>
      <c r="E351" s="114" t="s">
        <v>335</v>
      </c>
      <c r="F351" s="114" t="s">
        <v>297</v>
      </c>
      <c r="G351" s="10"/>
      <c r="T351" s="31">
        <f t="shared" si="35"/>
        <v>46717</v>
      </c>
      <c r="U351">
        <f t="shared" si="30"/>
        <v>5</v>
      </c>
      <c r="V351">
        <f t="shared" si="31"/>
        <v>11</v>
      </c>
      <c r="W351">
        <f t="shared" si="32"/>
        <v>2027</v>
      </c>
      <c r="X351" t="str">
        <f t="shared" si="33"/>
        <v>112027</v>
      </c>
      <c r="Y351" t="str">
        <f t="shared" si="34"/>
        <v>5112027</v>
      </c>
      <c r="AC351" s="31"/>
    </row>
    <row r="352" spans="1:29" x14ac:dyDescent="0.25">
      <c r="A352" s="113" t="s">
        <v>1016</v>
      </c>
      <c r="B352" s="113" t="s">
        <v>1017</v>
      </c>
      <c r="C352" s="113" t="s">
        <v>276</v>
      </c>
      <c r="D352" s="113">
        <v>11</v>
      </c>
      <c r="E352" s="114" t="s">
        <v>360</v>
      </c>
      <c r="F352" s="114" t="s">
        <v>284</v>
      </c>
      <c r="G352" s="10"/>
      <c r="T352" s="31">
        <f t="shared" si="35"/>
        <v>46718</v>
      </c>
      <c r="U352">
        <f t="shared" si="30"/>
        <v>6</v>
      </c>
      <c r="V352">
        <f t="shared" si="31"/>
        <v>11</v>
      </c>
      <c r="W352">
        <f t="shared" si="32"/>
        <v>2027</v>
      </c>
      <c r="X352" t="str">
        <f t="shared" si="33"/>
        <v>112027</v>
      </c>
      <c r="Y352" t="str">
        <f t="shared" si="34"/>
        <v>6112027</v>
      </c>
      <c r="AC352" s="31"/>
    </row>
    <row r="353" spans="1:29" x14ac:dyDescent="0.25">
      <c r="A353" s="90" t="s">
        <v>1018</v>
      </c>
      <c r="B353" s="90" t="s">
        <v>1019</v>
      </c>
      <c r="C353" s="90" t="s">
        <v>276</v>
      </c>
      <c r="D353" s="90">
        <v>11</v>
      </c>
      <c r="E353" s="114" t="s">
        <v>289</v>
      </c>
      <c r="F353" s="114" t="s">
        <v>273</v>
      </c>
      <c r="G353" s="10"/>
      <c r="T353" s="31">
        <f t="shared" si="35"/>
        <v>46719</v>
      </c>
      <c r="U353">
        <f t="shared" si="30"/>
        <v>7</v>
      </c>
      <c r="V353">
        <f t="shared" si="31"/>
        <v>11</v>
      </c>
      <c r="W353">
        <f t="shared" si="32"/>
        <v>2027</v>
      </c>
      <c r="X353" t="str">
        <f t="shared" si="33"/>
        <v>112027</v>
      </c>
      <c r="Y353" t="str">
        <f t="shared" si="34"/>
        <v>7112027</v>
      </c>
      <c r="AC353" s="31"/>
    </row>
    <row r="354" spans="1:29" x14ac:dyDescent="0.25">
      <c r="A354" s="113" t="s">
        <v>1020</v>
      </c>
      <c r="B354" s="113" t="s">
        <v>1021</v>
      </c>
      <c r="C354" s="113" t="s">
        <v>271</v>
      </c>
      <c r="D354" s="113">
        <v>11</v>
      </c>
      <c r="E354" s="114" t="s">
        <v>347</v>
      </c>
      <c r="F354" s="114" t="s">
        <v>278</v>
      </c>
      <c r="G354" s="10"/>
      <c r="T354" s="31">
        <f t="shared" si="35"/>
        <v>46720</v>
      </c>
      <c r="U354">
        <f t="shared" si="30"/>
        <v>1</v>
      </c>
      <c r="V354">
        <f t="shared" si="31"/>
        <v>11</v>
      </c>
      <c r="W354">
        <f t="shared" si="32"/>
        <v>2027</v>
      </c>
      <c r="X354" t="str">
        <f t="shared" si="33"/>
        <v>112027</v>
      </c>
      <c r="Y354" t="str">
        <f t="shared" si="34"/>
        <v>1112027</v>
      </c>
      <c r="AC354" s="31"/>
    </row>
    <row r="355" spans="1:29" x14ac:dyDescent="0.25">
      <c r="A355" s="90" t="s">
        <v>1022</v>
      </c>
      <c r="B355" s="90" t="s">
        <v>1023</v>
      </c>
      <c r="C355" s="90" t="s">
        <v>271</v>
      </c>
      <c r="D355" s="90">
        <v>82</v>
      </c>
      <c r="E355" s="114" t="s">
        <v>476</v>
      </c>
      <c r="F355" s="114" t="s">
        <v>353</v>
      </c>
      <c r="G355" s="10"/>
      <c r="T355" s="31">
        <f t="shared" si="35"/>
        <v>46721</v>
      </c>
      <c r="U355">
        <f t="shared" si="30"/>
        <v>2</v>
      </c>
      <c r="V355">
        <f t="shared" si="31"/>
        <v>11</v>
      </c>
      <c r="W355">
        <f t="shared" si="32"/>
        <v>2027</v>
      </c>
      <c r="X355" t="str">
        <f t="shared" si="33"/>
        <v>112027</v>
      </c>
      <c r="Y355" t="str">
        <f t="shared" si="34"/>
        <v>2112027</v>
      </c>
      <c r="AC355" s="31"/>
    </row>
    <row r="356" spans="1:29" x14ac:dyDescent="0.25">
      <c r="A356" s="113" t="s">
        <v>1024</v>
      </c>
      <c r="B356" s="113" t="s">
        <v>1025</v>
      </c>
      <c r="C356" s="113" t="s">
        <v>276</v>
      </c>
      <c r="D356" s="113">
        <v>11</v>
      </c>
      <c r="E356" s="114" t="s">
        <v>289</v>
      </c>
      <c r="F356" s="114" t="s">
        <v>273</v>
      </c>
      <c r="G356" s="10"/>
      <c r="T356" s="31">
        <f t="shared" si="35"/>
        <v>46722</v>
      </c>
      <c r="U356">
        <f t="shared" si="30"/>
        <v>3</v>
      </c>
      <c r="V356">
        <f t="shared" si="31"/>
        <v>12</v>
      </c>
      <c r="W356">
        <f t="shared" si="32"/>
        <v>2027</v>
      </c>
      <c r="X356" t="str">
        <f t="shared" si="33"/>
        <v>122027</v>
      </c>
      <c r="Y356" t="str">
        <f t="shared" si="34"/>
        <v>3122027</v>
      </c>
      <c r="AC356" s="31"/>
    </row>
    <row r="357" spans="1:29" x14ac:dyDescent="0.25">
      <c r="A357" s="90" t="s">
        <v>1026</v>
      </c>
      <c r="B357" s="90" t="s">
        <v>1027</v>
      </c>
      <c r="C357" s="90" t="s">
        <v>276</v>
      </c>
      <c r="D357" s="90">
        <v>11</v>
      </c>
      <c r="E357" s="114" t="s">
        <v>544</v>
      </c>
      <c r="F357" s="114" t="s">
        <v>297</v>
      </c>
      <c r="G357" s="10"/>
      <c r="Q357" s="31"/>
      <c r="S357" s="31"/>
      <c r="T357" s="31">
        <f t="shared" si="35"/>
        <v>46723</v>
      </c>
      <c r="U357">
        <f t="shared" si="30"/>
        <v>4</v>
      </c>
      <c r="V357">
        <f t="shared" si="31"/>
        <v>12</v>
      </c>
      <c r="W357">
        <f t="shared" si="32"/>
        <v>2027</v>
      </c>
      <c r="X357" t="str">
        <f t="shared" si="33"/>
        <v>122027</v>
      </c>
      <c r="Y357" t="str">
        <f t="shared" si="34"/>
        <v>4122027</v>
      </c>
      <c r="AC357" s="31"/>
    </row>
    <row r="358" spans="1:29" x14ac:dyDescent="0.25">
      <c r="A358" s="113" t="s">
        <v>1028</v>
      </c>
      <c r="B358" s="113" t="s">
        <v>1029</v>
      </c>
      <c r="C358" s="113" t="s">
        <v>276</v>
      </c>
      <c r="D358" s="113">
        <v>11</v>
      </c>
      <c r="E358" s="114" t="s">
        <v>544</v>
      </c>
      <c r="F358" s="114" t="s">
        <v>297</v>
      </c>
      <c r="G358" s="10"/>
      <c r="S358" s="31"/>
      <c r="T358" s="31">
        <f t="shared" si="35"/>
        <v>46724</v>
      </c>
      <c r="U358">
        <f t="shared" si="30"/>
        <v>5</v>
      </c>
      <c r="V358">
        <f t="shared" si="31"/>
        <v>12</v>
      </c>
      <c r="W358">
        <f t="shared" si="32"/>
        <v>2027</v>
      </c>
      <c r="X358" t="str">
        <f t="shared" si="33"/>
        <v>122027</v>
      </c>
      <c r="Y358" t="str">
        <f t="shared" si="34"/>
        <v>5122027</v>
      </c>
      <c r="AC358" s="31"/>
    </row>
    <row r="359" spans="1:29" x14ac:dyDescent="0.25">
      <c r="A359" s="90" t="s">
        <v>1030</v>
      </c>
      <c r="B359" s="90" t="s">
        <v>1031</v>
      </c>
      <c r="C359" s="90" t="s">
        <v>271</v>
      </c>
      <c r="D359" s="90">
        <v>85</v>
      </c>
      <c r="E359" s="114" t="s">
        <v>410</v>
      </c>
      <c r="F359" s="114" t="s">
        <v>278</v>
      </c>
      <c r="G359" s="10"/>
      <c r="S359" s="31"/>
      <c r="T359" s="31">
        <f t="shared" si="35"/>
        <v>46725</v>
      </c>
      <c r="U359">
        <f t="shared" si="30"/>
        <v>6</v>
      </c>
      <c r="V359">
        <f t="shared" si="31"/>
        <v>12</v>
      </c>
      <c r="W359">
        <f t="shared" si="32"/>
        <v>2027</v>
      </c>
      <c r="X359" t="str">
        <f t="shared" si="33"/>
        <v>122027</v>
      </c>
      <c r="Y359" t="str">
        <f t="shared" si="34"/>
        <v>6122027</v>
      </c>
      <c r="AC359" s="31"/>
    </row>
    <row r="360" spans="1:29" x14ac:dyDescent="0.25">
      <c r="A360" s="113" t="s">
        <v>1032</v>
      </c>
      <c r="B360" s="113" t="s">
        <v>1033</v>
      </c>
      <c r="C360" s="113" t="s">
        <v>271</v>
      </c>
      <c r="D360" s="113">
        <v>11</v>
      </c>
      <c r="E360" s="114" t="s">
        <v>310</v>
      </c>
      <c r="F360" s="114" t="s">
        <v>273</v>
      </c>
      <c r="G360" s="10"/>
      <c r="S360" s="31"/>
      <c r="T360" s="31">
        <f t="shared" si="35"/>
        <v>46726</v>
      </c>
      <c r="U360">
        <f t="shared" si="30"/>
        <v>7</v>
      </c>
      <c r="V360">
        <f t="shared" si="31"/>
        <v>12</v>
      </c>
      <c r="W360">
        <f t="shared" si="32"/>
        <v>2027</v>
      </c>
      <c r="X360" t="str">
        <f t="shared" si="33"/>
        <v>122027</v>
      </c>
      <c r="Y360" t="str">
        <f t="shared" si="34"/>
        <v>7122027</v>
      </c>
      <c r="AC360" s="31"/>
    </row>
    <row r="361" spans="1:29" x14ac:dyDescent="0.25">
      <c r="A361" s="90" t="s">
        <v>1034</v>
      </c>
      <c r="B361" s="90" t="s">
        <v>1035</v>
      </c>
      <c r="C361" s="90" t="s">
        <v>271</v>
      </c>
      <c r="D361" s="90">
        <v>82</v>
      </c>
      <c r="E361" s="114" t="s">
        <v>476</v>
      </c>
      <c r="F361" s="114" t="s">
        <v>353</v>
      </c>
      <c r="G361" s="10"/>
      <c r="S361" s="31"/>
      <c r="T361" s="31">
        <f t="shared" si="35"/>
        <v>46727</v>
      </c>
      <c r="U361">
        <f t="shared" si="30"/>
        <v>1</v>
      </c>
      <c r="V361">
        <f t="shared" si="31"/>
        <v>12</v>
      </c>
      <c r="W361">
        <f t="shared" si="32"/>
        <v>2027</v>
      </c>
      <c r="X361" t="str">
        <f t="shared" si="33"/>
        <v>122027</v>
      </c>
      <c r="Y361" t="str">
        <f t="shared" si="34"/>
        <v>1122027</v>
      </c>
      <c r="AC361" s="31"/>
    </row>
    <row r="362" spans="1:29" x14ac:dyDescent="0.25">
      <c r="A362" s="113" t="s">
        <v>1036</v>
      </c>
      <c r="B362" s="113" t="s">
        <v>1037</v>
      </c>
      <c r="C362" s="113" t="s">
        <v>276</v>
      </c>
      <c r="D362" s="113">
        <v>11</v>
      </c>
      <c r="E362" s="114" t="s">
        <v>289</v>
      </c>
      <c r="F362" s="114" t="s">
        <v>273</v>
      </c>
      <c r="G362" s="10"/>
      <c r="S362" s="31"/>
      <c r="T362" s="31">
        <f t="shared" si="35"/>
        <v>46728</v>
      </c>
      <c r="U362">
        <f t="shared" si="30"/>
        <v>2</v>
      </c>
      <c r="V362">
        <f t="shared" si="31"/>
        <v>12</v>
      </c>
      <c r="W362">
        <f t="shared" si="32"/>
        <v>2027</v>
      </c>
      <c r="X362" t="str">
        <f t="shared" si="33"/>
        <v>122027</v>
      </c>
      <c r="Y362" t="str">
        <f t="shared" si="34"/>
        <v>2122027</v>
      </c>
      <c r="AC362" s="31"/>
    </row>
    <row r="363" spans="1:29" x14ac:dyDescent="0.25">
      <c r="A363" s="90" t="s">
        <v>1038</v>
      </c>
      <c r="B363" s="90" t="s">
        <v>1039</v>
      </c>
      <c r="C363" s="90" t="s">
        <v>271</v>
      </c>
      <c r="D363" s="90">
        <v>11</v>
      </c>
      <c r="E363" s="114" t="s">
        <v>283</v>
      </c>
      <c r="F363" s="114" t="s">
        <v>284</v>
      </c>
      <c r="G363" s="10"/>
      <c r="S363" s="31"/>
      <c r="T363" s="31">
        <f t="shared" si="35"/>
        <v>46729</v>
      </c>
      <c r="U363">
        <f t="shared" si="30"/>
        <v>3</v>
      </c>
      <c r="V363">
        <f t="shared" si="31"/>
        <v>12</v>
      </c>
      <c r="W363">
        <f t="shared" si="32"/>
        <v>2027</v>
      </c>
      <c r="X363" t="str">
        <f t="shared" si="33"/>
        <v>122027</v>
      </c>
      <c r="Y363" t="str">
        <f t="shared" si="34"/>
        <v>3122027</v>
      </c>
      <c r="AC363" s="31"/>
    </row>
    <row r="364" spans="1:29" x14ac:dyDescent="0.25">
      <c r="A364" s="113" t="s">
        <v>1040</v>
      </c>
      <c r="B364" s="113" t="s">
        <v>1041</v>
      </c>
      <c r="C364" s="113" t="s">
        <v>338</v>
      </c>
      <c r="D364" s="113">
        <v>11</v>
      </c>
      <c r="E364" s="114" t="s">
        <v>490</v>
      </c>
      <c r="F364" s="114" t="s">
        <v>273</v>
      </c>
      <c r="G364" s="10"/>
      <c r="T364" s="31">
        <f t="shared" si="35"/>
        <v>46730</v>
      </c>
      <c r="U364">
        <f t="shared" si="30"/>
        <v>4</v>
      </c>
      <c r="V364">
        <f t="shared" si="31"/>
        <v>12</v>
      </c>
      <c r="W364">
        <f t="shared" si="32"/>
        <v>2027</v>
      </c>
      <c r="X364" t="str">
        <f t="shared" si="33"/>
        <v>122027</v>
      </c>
      <c r="Y364" t="str">
        <f t="shared" si="34"/>
        <v>4122027</v>
      </c>
      <c r="AC364" s="31"/>
    </row>
    <row r="365" spans="1:29" x14ac:dyDescent="0.25">
      <c r="A365" s="90" t="s">
        <v>1042</v>
      </c>
      <c r="B365" s="90" t="s">
        <v>1043</v>
      </c>
      <c r="C365" s="90" t="s">
        <v>271</v>
      </c>
      <c r="D365" s="90">
        <v>11</v>
      </c>
      <c r="E365" s="114" t="s">
        <v>490</v>
      </c>
      <c r="F365" s="114" t="s">
        <v>273</v>
      </c>
      <c r="G365" s="10"/>
      <c r="S365" s="31"/>
      <c r="T365" s="31">
        <f t="shared" si="35"/>
        <v>46731</v>
      </c>
      <c r="U365">
        <f t="shared" si="30"/>
        <v>5</v>
      </c>
      <c r="V365">
        <f t="shared" si="31"/>
        <v>12</v>
      </c>
      <c r="W365">
        <f t="shared" si="32"/>
        <v>2027</v>
      </c>
      <c r="X365" t="str">
        <f t="shared" si="33"/>
        <v>122027</v>
      </c>
      <c r="Y365" t="str">
        <f t="shared" si="34"/>
        <v>5122027</v>
      </c>
      <c r="AC365" s="31"/>
    </row>
    <row r="366" spans="1:29" x14ac:dyDescent="0.25">
      <c r="A366" s="113" t="s">
        <v>1044</v>
      </c>
      <c r="B366" s="113" t="s">
        <v>1045</v>
      </c>
      <c r="C366" s="113" t="s">
        <v>276</v>
      </c>
      <c r="D366" s="113">
        <v>11</v>
      </c>
      <c r="E366" s="114" t="s">
        <v>304</v>
      </c>
      <c r="F366" s="114" t="s">
        <v>297</v>
      </c>
      <c r="G366" s="10"/>
      <c r="S366" s="31">
        <f>T366</f>
        <v>46732</v>
      </c>
      <c r="T366" s="31">
        <f t="shared" si="35"/>
        <v>46732</v>
      </c>
      <c r="U366">
        <f t="shared" si="30"/>
        <v>6</v>
      </c>
      <c r="V366">
        <f t="shared" si="31"/>
        <v>12</v>
      </c>
      <c r="W366">
        <f t="shared" si="32"/>
        <v>2027</v>
      </c>
      <c r="X366" t="str">
        <f t="shared" si="33"/>
        <v>122027</v>
      </c>
      <c r="Y366" t="str">
        <f t="shared" si="34"/>
        <v>6122027</v>
      </c>
      <c r="AC366" s="31"/>
    </row>
    <row r="367" spans="1:29" x14ac:dyDescent="0.25">
      <c r="A367" s="90" t="s">
        <v>1046</v>
      </c>
      <c r="B367" s="90" t="s">
        <v>1047</v>
      </c>
      <c r="C367" s="90" t="s">
        <v>271</v>
      </c>
      <c r="D367" s="90">
        <v>11</v>
      </c>
      <c r="E367" s="114" t="s">
        <v>328</v>
      </c>
      <c r="F367" s="114" t="s">
        <v>293</v>
      </c>
      <c r="G367" s="10"/>
      <c r="S367" s="31"/>
      <c r="T367" s="31" t="str">
        <f t="shared" ref="T367:T373" si="36">IF(T366="","",IF(T366+1&lt;=VLOOKUP($S$1,jfpl,3,0),T366+1,""))</f>
        <v/>
      </c>
      <c r="U367" t="str">
        <f>IF(T367&lt;&gt;"",WEEKDAY(T367,2),"")</f>
        <v/>
      </c>
      <c r="V367" t="str">
        <f>IF(T367&lt;&gt;"",MONTH(T367),"")</f>
        <v/>
      </c>
      <c r="W367" t="str">
        <f>IF(T367&lt;&gt;"",YEAR(T367),"")</f>
        <v/>
      </c>
      <c r="X367" t="str">
        <f t="shared" si="33"/>
        <v/>
      </c>
      <c r="Y367" t="str">
        <f t="shared" si="34"/>
        <v/>
      </c>
      <c r="AC367" s="31"/>
    </row>
    <row r="368" spans="1:29" x14ac:dyDescent="0.25">
      <c r="A368" s="113" t="s">
        <v>1048</v>
      </c>
      <c r="B368" s="113" t="s">
        <v>1049</v>
      </c>
      <c r="C368" s="113" t="s">
        <v>271</v>
      </c>
      <c r="D368" s="113">
        <v>11</v>
      </c>
      <c r="E368" s="114" t="s">
        <v>283</v>
      </c>
      <c r="F368" s="114" t="s">
        <v>284</v>
      </c>
      <c r="G368" s="10"/>
      <c r="S368" s="31"/>
      <c r="T368" s="31" t="str">
        <f t="shared" si="36"/>
        <v/>
      </c>
      <c r="U368" t="str">
        <f t="shared" ref="U368:U373" si="37">IF(T368&lt;&gt;"",WEEKDAY(T368,2),"")</f>
        <v/>
      </c>
      <c r="V368" t="str">
        <f t="shared" ref="V368:V373" si="38">IF(T368&lt;&gt;"",MONTH(T368),"")</f>
        <v/>
      </c>
      <c r="W368" t="str">
        <f t="shared" ref="W368:W373" si="39">IF(T368&lt;&gt;"",YEAR(T368),"")</f>
        <v/>
      </c>
      <c r="X368" t="str">
        <f t="shared" si="33"/>
        <v/>
      </c>
      <c r="Y368" t="str">
        <f t="shared" si="34"/>
        <v/>
      </c>
      <c r="AC368" s="31"/>
    </row>
    <row r="369" spans="1:29" x14ac:dyDescent="0.25">
      <c r="A369" s="90" t="s">
        <v>1050</v>
      </c>
      <c r="B369" s="90" t="s">
        <v>1051</v>
      </c>
      <c r="C369" s="90" t="s">
        <v>271</v>
      </c>
      <c r="D369" s="90">
        <v>33</v>
      </c>
      <c r="E369" s="114" t="s">
        <v>433</v>
      </c>
      <c r="F369" s="114" t="s">
        <v>353</v>
      </c>
      <c r="G369" s="10"/>
      <c r="S369" s="31"/>
      <c r="T369" s="31" t="str">
        <f t="shared" si="36"/>
        <v/>
      </c>
      <c r="U369" t="str">
        <f t="shared" si="37"/>
        <v/>
      </c>
      <c r="V369" t="str">
        <f t="shared" si="38"/>
        <v/>
      </c>
      <c r="W369" t="str">
        <f t="shared" si="39"/>
        <v/>
      </c>
      <c r="X369" t="str">
        <f t="shared" si="33"/>
        <v/>
      </c>
      <c r="Y369" t="str">
        <f t="shared" si="34"/>
        <v/>
      </c>
      <c r="AC369" s="31"/>
    </row>
    <row r="370" spans="1:29" x14ac:dyDescent="0.25">
      <c r="A370" s="113" t="s">
        <v>1052</v>
      </c>
      <c r="B370" s="113" t="s">
        <v>1053</v>
      </c>
      <c r="C370" s="113" t="s">
        <v>271</v>
      </c>
      <c r="D370" s="113">
        <v>11</v>
      </c>
      <c r="E370" s="114" t="s">
        <v>490</v>
      </c>
      <c r="F370" s="114" t="s">
        <v>273</v>
      </c>
      <c r="G370" s="10"/>
      <c r="S370" s="31"/>
      <c r="T370" s="31" t="str">
        <f t="shared" si="36"/>
        <v/>
      </c>
      <c r="U370" t="str">
        <f t="shared" si="37"/>
        <v/>
      </c>
      <c r="V370" t="str">
        <f t="shared" si="38"/>
        <v/>
      </c>
      <c r="W370" t="str">
        <f t="shared" si="39"/>
        <v/>
      </c>
      <c r="X370" t="str">
        <f t="shared" si="33"/>
        <v/>
      </c>
      <c r="Y370" t="str">
        <f t="shared" si="34"/>
        <v/>
      </c>
    </row>
    <row r="371" spans="1:29" x14ac:dyDescent="0.25">
      <c r="A371" s="90" t="s">
        <v>1054</v>
      </c>
      <c r="B371" s="90" t="s">
        <v>1055</v>
      </c>
      <c r="C371" s="90" t="s">
        <v>271</v>
      </c>
      <c r="D371" s="90">
        <v>11</v>
      </c>
      <c r="E371" s="114" t="s">
        <v>315</v>
      </c>
      <c r="F371" s="114" t="s">
        <v>293</v>
      </c>
      <c r="G371" s="10"/>
      <c r="S371" s="31"/>
      <c r="T371" s="31" t="str">
        <f t="shared" si="36"/>
        <v/>
      </c>
      <c r="U371" t="str">
        <f t="shared" si="37"/>
        <v/>
      </c>
      <c r="V371" t="str">
        <f t="shared" si="38"/>
        <v/>
      </c>
      <c r="W371" t="str">
        <f t="shared" si="39"/>
        <v/>
      </c>
      <c r="X371" t="str">
        <f t="shared" si="33"/>
        <v/>
      </c>
      <c r="Y371" t="str">
        <f t="shared" si="34"/>
        <v/>
      </c>
    </row>
    <row r="372" spans="1:29" x14ac:dyDescent="0.25">
      <c r="A372" s="113" t="s">
        <v>1056</v>
      </c>
      <c r="B372" s="113" t="s">
        <v>1057</v>
      </c>
      <c r="C372" s="113" t="s">
        <v>271</v>
      </c>
      <c r="D372" s="113">
        <v>11</v>
      </c>
      <c r="E372" s="114" t="s">
        <v>277</v>
      </c>
      <c r="F372" s="114" t="s">
        <v>278</v>
      </c>
      <c r="G372" s="10"/>
      <c r="S372" s="31"/>
      <c r="T372" s="31" t="str">
        <f t="shared" si="36"/>
        <v/>
      </c>
      <c r="U372" t="str">
        <f t="shared" si="37"/>
        <v/>
      </c>
      <c r="V372" t="str">
        <f t="shared" si="38"/>
        <v/>
      </c>
      <c r="W372" t="str">
        <f t="shared" si="39"/>
        <v/>
      </c>
      <c r="X372" t="str">
        <f t="shared" si="33"/>
        <v/>
      </c>
      <c r="Y372" t="str">
        <f t="shared" si="34"/>
        <v/>
      </c>
    </row>
    <row r="373" spans="1:29" x14ac:dyDescent="0.25">
      <c r="A373" s="90" t="s">
        <v>1058</v>
      </c>
      <c r="B373" s="90" t="s">
        <v>1059</v>
      </c>
      <c r="C373" s="90" t="s">
        <v>271</v>
      </c>
      <c r="D373" s="90">
        <v>33</v>
      </c>
      <c r="E373" s="114" t="s">
        <v>405</v>
      </c>
      <c r="F373" s="114" t="s">
        <v>353</v>
      </c>
      <c r="G373" s="10"/>
      <c r="S373" s="31" t="str">
        <f t="shared" ref="S373" si="40">T373</f>
        <v/>
      </c>
      <c r="T373" s="31" t="str">
        <f t="shared" si="36"/>
        <v/>
      </c>
      <c r="U373" t="str">
        <f t="shared" si="37"/>
        <v/>
      </c>
      <c r="V373" t="str">
        <f t="shared" si="38"/>
        <v/>
      </c>
      <c r="W373" t="str">
        <f t="shared" si="39"/>
        <v/>
      </c>
      <c r="X373" t="str">
        <f t="shared" si="33"/>
        <v/>
      </c>
      <c r="Y373" t="str">
        <f t="shared" si="34"/>
        <v/>
      </c>
    </row>
    <row r="374" spans="1:29" x14ac:dyDescent="0.25">
      <c r="A374" s="113" t="s">
        <v>1060</v>
      </c>
      <c r="B374" s="113" t="s">
        <v>1061</v>
      </c>
      <c r="C374" s="113" t="s">
        <v>338</v>
      </c>
      <c r="D374" s="113">
        <v>11</v>
      </c>
      <c r="E374" s="114" t="s">
        <v>272</v>
      </c>
      <c r="F374" s="114" t="s">
        <v>273</v>
      </c>
      <c r="G374" s="10"/>
    </row>
    <row r="375" spans="1:29" x14ac:dyDescent="0.25">
      <c r="A375" s="91" t="s">
        <v>1062</v>
      </c>
      <c r="B375" s="91" t="s">
        <v>1063</v>
      </c>
      <c r="C375" s="90" t="s">
        <v>271</v>
      </c>
      <c r="D375" s="90">
        <v>11</v>
      </c>
      <c r="E375" s="114" t="s">
        <v>272</v>
      </c>
      <c r="F375" s="114" t="s">
        <v>273</v>
      </c>
      <c r="G375" s="10"/>
    </row>
    <row r="376" spans="1:29" x14ac:dyDescent="0.25">
      <c r="A376" s="113" t="s">
        <v>1064</v>
      </c>
      <c r="B376" s="113" t="s">
        <v>1065</v>
      </c>
      <c r="C376" s="113" t="s">
        <v>338</v>
      </c>
      <c r="D376" s="113">
        <v>11</v>
      </c>
      <c r="E376" s="114" t="s">
        <v>272</v>
      </c>
      <c r="F376" s="114" t="s">
        <v>273</v>
      </c>
      <c r="G376" s="10"/>
    </row>
    <row r="377" spans="1:29" x14ac:dyDescent="0.25">
      <c r="A377" s="90" t="s">
        <v>1066</v>
      </c>
      <c r="B377" s="90" t="s">
        <v>1067</v>
      </c>
      <c r="C377" s="90" t="s">
        <v>271</v>
      </c>
      <c r="D377" s="90">
        <v>11</v>
      </c>
      <c r="E377" s="114" t="s">
        <v>283</v>
      </c>
      <c r="F377" s="114" t="s">
        <v>284</v>
      </c>
      <c r="G377" s="10"/>
    </row>
    <row r="378" spans="1:29" x14ac:dyDescent="0.25">
      <c r="A378" s="113" t="s">
        <v>1068</v>
      </c>
      <c r="B378" s="113" t="s">
        <v>1069</v>
      </c>
      <c r="C378" s="113" t="s">
        <v>338</v>
      </c>
      <c r="D378" s="113">
        <v>11</v>
      </c>
      <c r="E378" s="114" t="s">
        <v>283</v>
      </c>
      <c r="F378" s="114" t="s">
        <v>284</v>
      </c>
      <c r="G378" s="10"/>
    </row>
    <row r="379" spans="1:29" x14ac:dyDescent="0.25">
      <c r="A379" s="90" t="s">
        <v>1070</v>
      </c>
      <c r="B379" s="90" t="s">
        <v>1071</v>
      </c>
      <c r="C379" s="90" t="s">
        <v>338</v>
      </c>
      <c r="D379" s="90">
        <v>11</v>
      </c>
      <c r="E379" s="114" t="s">
        <v>283</v>
      </c>
      <c r="F379" s="114" t="s">
        <v>284</v>
      </c>
      <c r="G379" s="10"/>
    </row>
    <row r="380" spans="1:29" x14ac:dyDescent="0.25">
      <c r="A380" s="113" t="s">
        <v>1072</v>
      </c>
      <c r="B380" s="113" t="s">
        <v>1073</v>
      </c>
      <c r="C380" s="113" t="s">
        <v>271</v>
      </c>
      <c r="D380" s="113">
        <v>11</v>
      </c>
      <c r="E380" s="114" t="s">
        <v>283</v>
      </c>
      <c r="F380" s="114" t="s">
        <v>284</v>
      </c>
      <c r="G380" s="10"/>
    </row>
    <row r="381" spans="1:29" x14ac:dyDescent="0.25">
      <c r="A381" s="90" t="s">
        <v>1074</v>
      </c>
      <c r="B381" s="90" t="s">
        <v>1075</v>
      </c>
      <c r="C381" s="90" t="s">
        <v>271</v>
      </c>
      <c r="D381" s="90">
        <v>11</v>
      </c>
      <c r="E381" s="114" t="s">
        <v>283</v>
      </c>
      <c r="F381" s="114" t="s">
        <v>284</v>
      </c>
      <c r="G381" s="10"/>
    </row>
    <row r="382" spans="1:29" x14ac:dyDescent="0.25">
      <c r="A382" s="113" t="s">
        <v>1076</v>
      </c>
      <c r="B382" s="113" t="s">
        <v>1077</v>
      </c>
      <c r="C382" s="113" t="s">
        <v>271</v>
      </c>
      <c r="D382" s="113">
        <v>11</v>
      </c>
      <c r="E382" s="114" t="s">
        <v>283</v>
      </c>
      <c r="F382" s="114" t="s">
        <v>284</v>
      </c>
      <c r="G382" s="10"/>
    </row>
    <row r="383" spans="1:29" x14ac:dyDescent="0.25">
      <c r="A383" s="90" t="s">
        <v>1078</v>
      </c>
      <c r="B383" s="90" t="s">
        <v>1079</v>
      </c>
      <c r="C383" s="90" t="s">
        <v>338</v>
      </c>
      <c r="D383" s="90">
        <v>11</v>
      </c>
      <c r="E383" s="114" t="s">
        <v>283</v>
      </c>
      <c r="F383" s="114" t="s">
        <v>284</v>
      </c>
      <c r="G383" s="10"/>
    </row>
    <row r="384" spans="1:29" x14ac:dyDescent="0.25">
      <c r="A384" s="113" t="s">
        <v>1080</v>
      </c>
      <c r="B384" s="113" t="s">
        <v>1081</v>
      </c>
      <c r="C384" s="113" t="s">
        <v>271</v>
      </c>
      <c r="D384" s="113">
        <v>11</v>
      </c>
      <c r="E384" s="114" t="s">
        <v>283</v>
      </c>
      <c r="F384" s="114" t="s">
        <v>284</v>
      </c>
      <c r="G384" s="10"/>
    </row>
    <row r="385" spans="1:7" x14ac:dyDescent="0.25">
      <c r="A385" s="90" t="s">
        <v>1082</v>
      </c>
      <c r="B385" s="90" t="s">
        <v>1083</v>
      </c>
      <c r="C385" s="90" t="s">
        <v>271</v>
      </c>
      <c r="D385" s="90">
        <v>11</v>
      </c>
      <c r="E385" s="114" t="s">
        <v>520</v>
      </c>
      <c r="F385" s="114" t="s">
        <v>297</v>
      </c>
      <c r="G385" s="10"/>
    </row>
    <row r="386" spans="1:7" x14ac:dyDescent="0.25">
      <c r="A386" s="113" t="s">
        <v>1084</v>
      </c>
      <c r="B386" s="113" t="s">
        <v>1085</v>
      </c>
      <c r="C386" s="113" t="s">
        <v>271</v>
      </c>
      <c r="D386" s="113">
        <v>11</v>
      </c>
      <c r="E386" s="114" t="s">
        <v>300</v>
      </c>
      <c r="F386" s="114" t="s">
        <v>301</v>
      </c>
      <c r="G386" s="10"/>
    </row>
    <row r="387" spans="1:7" x14ac:dyDescent="0.25">
      <c r="A387" s="90" t="s">
        <v>1086</v>
      </c>
      <c r="B387" s="90" t="s">
        <v>1087</v>
      </c>
      <c r="C387" s="90" t="s">
        <v>271</v>
      </c>
      <c r="D387" s="90">
        <v>11</v>
      </c>
      <c r="E387" s="114" t="s">
        <v>272</v>
      </c>
      <c r="F387" s="114" t="s">
        <v>273</v>
      </c>
      <c r="G387" s="10"/>
    </row>
    <row r="388" spans="1:7" x14ac:dyDescent="0.25">
      <c r="A388" s="113" t="s">
        <v>1088</v>
      </c>
      <c r="B388" s="113" t="s">
        <v>1089</v>
      </c>
      <c r="C388" s="113" t="s">
        <v>276</v>
      </c>
      <c r="D388" s="113">
        <v>11</v>
      </c>
      <c r="E388" s="114" t="s">
        <v>410</v>
      </c>
      <c r="F388" s="114" t="s">
        <v>278</v>
      </c>
      <c r="G388" s="10"/>
    </row>
    <row r="389" spans="1:7" x14ac:dyDescent="0.25">
      <c r="A389" s="90" t="s">
        <v>1090</v>
      </c>
      <c r="B389" s="90" t="s">
        <v>1091</v>
      </c>
      <c r="C389" s="90" t="s">
        <v>276</v>
      </c>
      <c r="D389" s="90">
        <v>11</v>
      </c>
      <c r="E389" s="114" t="s">
        <v>289</v>
      </c>
      <c r="F389" s="114" t="s">
        <v>273</v>
      </c>
      <c r="G389" s="10"/>
    </row>
    <row r="390" spans="1:7" x14ac:dyDescent="0.25">
      <c r="A390" s="119" t="s">
        <v>1092</v>
      </c>
      <c r="B390" s="120" t="s">
        <v>1093</v>
      </c>
      <c r="C390" s="113" t="s">
        <v>271</v>
      </c>
      <c r="D390" s="113">
        <v>11</v>
      </c>
      <c r="E390" s="114" t="s">
        <v>277</v>
      </c>
      <c r="F390" s="114" t="s">
        <v>278</v>
      </c>
      <c r="G390" s="10"/>
    </row>
    <row r="391" spans="1:7" x14ac:dyDescent="0.25">
      <c r="A391" s="90" t="s">
        <v>1094</v>
      </c>
      <c r="B391" s="90" t="s">
        <v>1095</v>
      </c>
      <c r="C391" s="90" t="s">
        <v>271</v>
      </c>
      <c r="D391" s="90">
        <v>11</v>
      </c>
      <c r="E391" s="114" t="s">
        <v>499</v>
      </c>
      <c r="F391" s="114" t="s">
        <v>297</v>
      </c>
      <c r="G391" s="10"/>
    </row>
    <row r="392" spans="1:7" x14ac:dyDescent="0.25">
      <c r="A392" s="113" t="s">
        <v>1096</v>
      </c>
      <c r="B392" s="113" t="s">
        <v>1097</v>
      </c>
      <c r="C392" s="113" t="s">
        <v>276</v>
      </c>
      <c r="D392" s="113">
        <v>11</v>
      </c>
      <c r="E392" s="114" t="s">
        <v>335</v>
      </c>
      <c r="F392" s="114" t="s">
        <v>297</v>
      </c>
      <c r="G392" s="10"/>
    </row>
    <row r="393" spans="1:7" x14ac:dyDescent="0.25">
      <c r="A393" s="90" t="s">
        <v>1098</v>
      </c>
      <c r="B393" s="90" t="s">
        <v>1099</v>
      </c>
      <c r="C393" s="90" t="s">
        <v>338</v>
      </c>
      <c r="D393" s="90">
        <v>11</v>
      </c>
      <c r="E393" s="114" t="s">
        <v>292</v>
      </c>
      <c r="F393" s="114" t="s">
        <v>293</v>
      </c>
      <c r="G393" s="10"/>
    </row>
    <row r="394" spans="1:7" x14ac:dyDescent="0.25">
      <c r="A394" s="113" t="s">
        <v>1100</v>
      </c>
      <c r="B394" s="113" t="s">
        <v>1101</v>
      </c>
      <c r="C394" s="113" t="s">
        <v>271</v>
      </c>
      <c r="D394" s="113">
        <v>11</v>
      </c>
      <c r="E394" s="114" t="s">
        <v>289</v>
      </c>
      <c r="F394" s="114" t="s">
        <v>273</v>
      </c>
      <c r="G394" s="10"/>
    </row>
    <row r="395" spans="1:7" x14ac:dyDescent="0.25">
      <c r="A395" s="90" t="s">
        <v>1102</v>
      </c>
      <c r="B395" s="90" t="s">
        <v>1103</v>
      </c>
      <c r="C395" s="90" t="s">
        <v>276</v>
      </c>
      <c r="D395" s="90">
        <v>11</v>
      </c>
      <c r="E395" s="114" t="s">
        <v>436</v>
      </c>
      <c r="F395" s="114" t="s">
        <v>297</v>
      </c>
      <c r="G395" s="10"/>
    </row>
    <row r="396" spans="1:7" x14ac:dyDescent="0.25">
      <c r="A396" s="113" t="s">
        <v>1104</v>
      </c>
      <c r="B396" s="113" t="s">
        <v>1105</v>
      </c>
      <c r="C396" s="113" t="s">
        <v>276</v>
      </c>
      <c r="D396" s="113">
        <v>11</v>
      </c>
      <c r="E396" s="114" t="s">
        <v>360</v>
      </c>
      <c r="F396" s="114" t="s">
        <v>284</v>
      </c>
      <c r="G396" s="10"/>
    </row>
    <row r="397" spans="1:7" x14ac:dyDescent="0.25">
      <c r="A397" s="90" t="s">
        <v>1106</v>
      </c>
      <c r="B397" s="90" t="s">
        <v>1107</v>
      </c>
      <c r="C397" s="90" t="s">
        <v>276</v>
      </c>
      <c r="D397" s="90">
        <v>11</v>
      </c>
      <c r="E397" s="114" t="s">
        <v>499</v>
      </c>
      <c r="F397" s="114" t="s">
        <v>297</v>
      </c>
      <c r="G397" s="10"/>
    </row>
    <row r="398" spans="1:7" x14ac:dyDescent="0.25">
      <c r="A398" s="113" t="s">
        <v>1108</v>
      </c>
      <c r="B398" s="113" t="s">
        <v>1109</v>
      </c>
      <c r="C398" s="113" t="s">
        <v>271</v>
      </c>
      <c r="D398" s="113">
        <v>11</v>
      </c>
      <c r="E398" s="114" t="s">
        <v>490</v>
      </c>
      <c r="F398" s="114" t="s">
        <v>273</v>
      </c>
      <c r="G398" s="10"/>
    </row>
    <row r="399" spans="1:7" x14ac:dyDescent="0.25">
      <c r="A399" s="90" t="s">
        <v>1110</v>
      </c>
      <c r="B399" s="90" t="s">
        <v>1111</v>
      </c>
      <c r="C399" s="90" t="s">
        <v>271</v>
      </c>
      <c r="D399" s="90">
        <v>33</v>
      </c>
      <c r="E399" s="114" t="s">
        <v>433</v>
      </c>
      <c r="F399" s="114" t="s">
        <v>353</v>
      </c>
      <c r="G399" s="10"/>
    </row>
    <row r="400" spans="1:7" x14ac:dyDescent="0.25">
      <c r="A400" s="113" t="s">
        <v>1112</v>
      </c>
      <c r="B400" s="113" t="s">
        <v>1113</v>
      </c>
      <c r="C400" s="113" t="s">
        <v>338</v>
      </c>
      <c r="D400" s="113">
        <v>11</v>
      </c>
      <c r="E400" s="114" t="s">
        <v>289</v>
      </c>
      <c r="F400" s="114" t="s">
        <v>273</v>
      </c>
      <c r="G400" s="10"/>
    </row>
    <row r="401" spans="1:7" x14ac:dyDescent="0.25">
      <c r="A401" s="90" t="s">
        <v>1114</v>
      </c>
      <c r="B401" s="90" t="s">
        <v>1115</v>
      </c>
      <c r="C401" s="90" t="s">
        <v>271</v>
      </c>
      <c r="D401" s="90">
        <v>33</v>
      </c>
      <c r="E401" s="114" t="s">
        <v>673</v>
      </c>
      <c r="F401" s="114" t="s">
        <v>353</v>
      </c>
      <c r="G401" s="10"/>
    </row>
    <row r="402" spans="1:7" x14ac:dyDescent="0.25">
      <c r="A402" s="113" t="s">
        <v>1116</v>
      </c>
      <c r="B402" s="113" t="s">
        <v>1117</v>
      </c>
      <c r="C402" s="113" t="s">
        <v>271</v>
      </c>
      <c r="D402" s="113">
        <v>33</v>
      </c>
      <c r="E402" s="114" t="s">
        <v>673</v>
      </c>
      <c r="F402" s="114" t="s">
        <v>353</v>
      </c>
      <c r="G402" s="10"/>
    </row>
    <row r="403" spans="1:7" x14ac:dyDescent="0.25">
      <c r="A403" s="90" t="s">
        <v>1118</v>
      </c>
      <c r="B403" s="90" t="s">
        <v>1119</v>
      </c>
      <c r="C403" s="90" t="s">
        <v>338</v>
      </c>
      <c r="D403" s="90">
        <v>11</v>
      </c>
      <c r="E403" s="114" t="s">
        <v>1120</v>
      </c>
      <c r="F403" s="114" t="s">
        <v>368</v>
      </c>
      <c r="G403" s="10"/>
    </row>
    <row r="404" spans="1:7" x14ac:dyDescent="0.25">
      <c r="A404" s="113" t="s">
        <v>1121</v>
      </c>
      <c r="B404" s="113" t="s">
        <v>1122</v>
      </c>
      <c r="C404" s="113" t="s">
        <v>338</v>
      </c>
      <c r="D404" s="113">
        <v>11</v>
      </c>
      <c r="E404" s="114" t="s">
        <v>1120</v>
      </c>
      <c r="F404" s="114" t="s">
        <v>368</v>
      </c>
      <c r="G404" s="10"/>
    </row>
    <row r="405" spans="1:7" x14ac:dyDescent="0.25">
      <c r="A405" s="90" t="s">
        <v>1123</v>
      </c>
      <c r="B405" s="90" t="s">
        <v>1124</v>
      </c>
      <c r="C405" s="90" t="s">
        <v>338</v>
      </c>
      <c r="D405" s="90">
        <v>11</v>
      </c>
      <c r="E405" s="114" t="s">
        <v>1120</v>
      </c>
      <c r="F405" s="114" t="s">
        <v>368</v>
      </c>
    </row>
    <row r="406" spans="1:7" x14ac:dyDescent="0.25">
      <c r="A406" s="113" t="s">
        <v>1125</v>
      </c>
      <c r="B406" s="113" t="s">
        <v>1126</v>
      </c>
      <c r="C406" s="113" t="s">
        <v>338</v>
      </c>
      <c r="D406" s="113">
        <v>11</v>
      </c>
      <c r="E406" s="114" t="s">
        <v>1120</v>
      </c>
      <c r="F406" s="114" t="s">
        <v>368</v>
      </c>
    </row>
    <row r="407" spans="1:7" x14ac:dyDescent="0.25">
      <c r="A407" s="90" t="s">
        <v>1127</v>
      </c>
      <c r="B407" s="90" t="s">
        <v>1128</v>
      </c>
      <c r="C407" s="90" t="s">
        <v>338</v>
      </c>
      <c r="D407" s="90">
        <v>11</v>
      </c>
      <c r="E407" s="114" t="s">
        <v>1120</v>
      </c>
      <c r="F407" s="114" t="s">
        <v>368</v>
      </c>
    </row>
    <row r="408" spans="1:7" x14ac:dyDescent="0.25">
      <c r="A408" s="113" t="s">
        <v>1129</v>
      </c>
      <c r="B408" s="113" t="s">
        <v>1130</v>
      </c>
      <c r="C408" s="113" t="s">
        <v>338</v>
      </c>
      <c r="D408" s="113">
        <v>11</v>
      </c>
      <c r="E408" s="114" t="s">
        <v>1120</v>
      </c>
      <c r="F408" s="114" t="s">
        <v>368</v>
      </c>
    </row>
    <row r="409" spans="1:7" x14ac:dyDescent="0.25">
      <c r="A409" s="90" t="s">
        <v>1131</v>
      </c>
      <c r="B409" s="90" t="s">
        <v>1132</v>
      </c>
      <c r="C409" s="90" t="s">
        <v>338</v>
      </c>
      <c r="D409" s="90">
        <v>11</v>
      </c>
      <c r="E409" s="114" t="s">
        <v>1120</v>
      </c>
      <c r="F409" s="114" t="s">
        <v>368</v>
      </c>
    </row>
    <row r="410" spans="1:7" x14ac:dyDescent="0.25">
      <c r="A410" s="113" t="s">
        <v>1133</v>
      </c>
      <c r="B410" s="113" t="s">
        <v>1134</v>
      </c>
      <c r="C410" s="113" t="s">
        <v>338</v>
      </c>
      <c r="D410" s="113">
        <v>11</v>
      </c>
      <c r="E410" s="114" t="s">
        <v>1120</v>
      </c>
      <c r="F410" s="114" t="s">
        <v>368</v>
      </c>
    </row>
    <row r="411" spans="1:7" x14ac:dyDescent="0.25">
      <c r="A411" s="90" t="s">
        <v>1135</v>
      </c>
      <c r="B411" s="90" t="s">
        <v>1136</v>
      </c>
      <c r="C411" s="90" t="s">
        <v>338</v>
      </c>
      <c r="D411" s="90">
        <v>11</v>
      </c>
      <c r="E411" s="114" t="s">
        <v>1120</v>
      </c>
      <c r="F411" s="114" t="s">
        <v>368</v>
      </c>
    </row>
    <row r="412" spans="1:7" x14ac:dyDescent="0.25">
      <c r="A412" s="113" t="s">
        <v>1137</v>
      </c>
      <c r="B412" s="113" t="s">
        <v>1138</v>
      </c>
      <c r="C412" s="113" t="s">
        <v>338</v>
      </c>
      <c r="D412" s="113">
        <v>11</v>
      </c>
      <c r="E412" s="114" t="s">
        <v>1120</v>
      </c>
      <c r="F412" s="114" t="s">
        <v>368</v>
      </c>
    </row>
    <row r="413" spans="1:7" x14ac:dyDescent="0.25">
      <c r="A413" s="90" t="s">
        <v>1139</v>
      </c>
      <c r="B413" s="90" t="s">
        <v>1140</v>
      </c>
      <c r="C413" s="90" t="s">
        <v>338</v>
      </c>
      <c r="D413" s="90">
        <v>11</v>
      </c>
      <c r="E413" s="114" t="s">
        <v>1120</v>
      </c>
      <c r="F413" s="114" t="s">
        <v>368</v>
      </c>
    </row>
    <row r="414" spans="1:7" x14ac:dyDescent="0.25">
      <c r="A414" s="113" t="s">
        <v>1141</v>
      </c>
      <c r="B414" s="113" t="s">
        <v>1142</v>
      </c>
      <c r="C414" s="113" t="s">
        <v>338</v>
      </c>
      <c r="D414" s="113">
        <v>11</v>
      </c>
      <c r="E414" s="114" t="s">
        <v>1120</v>
      </c>
      <c r="F414" s="114" t="s">
        <v>368</v>
      </c>
    </row>
    <row r="415" spans="1:7" x14ac:dyDescent="0.25">
      <c r="A415" s="90" t="s">
        <v>1143</v>
      </c>
      <c r="B415" s="90" t="s">
        <v>1144</v>
      </c>
      <c r="C415" s="90" t="s">
        <v>338</v>
      </c>
      <c r="D415" s="90">
        <v>11</v>
      </c>
      <c r="E415" s="114" t="s">
        <v>1120</v>
      </c>
      <c r="F415" s="114" t="s">
        <v>368</v>
      </c>
    </row>
    <row r="416" spans="1:7" x14ac:dyDescent="0.25">
      <c r="A416" s="113" t="s">
        <v>1145</v>
      </c>
      <c r="B416" s="113" t="s">
        <v>1146</v>
      </c>
      <c r="C416" s="113" t="s">
        <v>338</v>
      </c>
      <c r="D416" s="113">
        <v>11</v>
      </c>
      <c r="E416" s="114" t="s">
        <v>1120</v>
      </c>
      <c r="F416" s="114" t="s">
        <v>368</v>
      </c>
    </row>
    <row r="417" spans="1:6" x14ac:dyDescent="0.25">
      <c r="A417" s="90" t="s">
        <v>1147</v>
      </c>
      <c r="B417" s="90" t="s">
        <v>1148</v>
      </c>
      <c r="C417" s="90" t="s">
        <v>338</v>
      </c>
      <c r="D417" s="90">
        <v>11</v>
      </c>
      <c r="E417" s="114" t="s">
        <v>1120</v>
      </c>
      <c r="F417" s="114" t="s">
        <v>368</v>
      </c>
    </row>
    <row r="418" spans="1:6" x14ac:dyDescent="0.25">
      <c r="A418" s="113" t="s">
        <v>1149</v>
      </c>
      <c r="B418" s="113" t="s">
        <v>1150</v>
      </c>
      <c r="C418" s="113" t="s">
        <v>338</v>
      </c>
      <c r="D418" s="113">
        <v>11</v>
      </c>
      <c r="E418" s="114" t="s">
        <v>1120</v>
      </c>
      <c r="F418" s="114" t="s">
        <v>368</v>
      </c>
    </row>
    <row r="419" spans="1:6" x14ac:dyDescent="0.25">
      <c r="A419" s="90" t="s">
        <v>1151</v>
      </c>
      <c r="B419" s="90" t="s">
        <v>1122</v>
      </c>
      <c r="C419" s="90" t="s">
        <v>338</v>
      </c>
      <c r="D419" s="90">
        <v>11</v>
      </c>
      <c r="E419" s="114" t="s">
        <v>1120</v>
      </c>
      <c r="F419" s="114" t="s">
        <v>368</v>
      </c>
    </row>
    <row r="420" spans="1:6" x14ac:dyDescent="0.25">
      <c r="A420" s="113" t="s">
        <v>1152</v>
      </c>
      <c r="B420" s="113" t="s">
        <v>1153</v>
      </c>
      <c r="C420" s="113" t="s">
        <v>338</v>
      </c>
      <c r="D420" s="113">
        <v>11</v>
      </c>
      <c r="E420" s="114" t="s">
        <v>1120</v>
      </c>
      <c r="F420" s="114" t="s">
        <v>368</v>
      </c>
    </row>
    <row r="421" spans="1:6" x14ac:dyDescent="0.25">
      <c r="A421" s="90" t="s">
        <v>1154</v>
      </c>
      <c r="B421" s="90" t="s">
        <v>1155</v>
      </c>
      <c r="C421" s="90" t="s">
        <v>271</v>
      </c>
      <c r="D421" s="90">
        <v>11</v>
      </c>
      <c r="E421" s="114" t="s">
        <v>436</v>
      </c>
      <c r="F421" s="114" t="s">
        <v>297</v>
      </c>
    </row>
    <row r="422" spans="1:6" x14ac:dyDescent="0.25">
      <c r="A422" s="113" t="s">
        <v>1156</v>
      </c>
      <c r="B422" s="113" t="s">
        <v>1157</v>
      </c>
      <c r="C422" s="113" t="s">
        <v>338</v>
      </c>
      <c r="D422" s="113">
        <v>11</v>
      </c>
      <c r="E422" s="114" t="s">
        <v>289</v>
      </c>
      <c r="F422" s="114" t="s">
        <v>273</v>
      </c>
    </row>
    <row r="423" spans="1:6" x14ac:dyDescent="0.25">
      <c r="A423" s="90" t="s">
        <v>1158</v>
      </c>
      <c r="B423" s="90" t="s">
        <v>1159</v>
      </c>
      <c r="C423" s="90" t="s">
        <v>271</v>
      </c>
      <c r="D423" s="90">
        <v>11</v>
      </c>
      <c r="E423" s="114" t="s">
        <v>292</v>
      </c>
      <c r="F423" s="114" t="s">
        <v>293</v>
      </c>
    </row>
    <row r="424" spans="1:6" x14ac:dyDescent="0.25">
      <c r="A424" s="113" t="s">
        <v>1160</v>
      </c>
      <c r="B424" s="113" t="s">
        <v>1161</v>
      </c>
      <c r="C424" s="113" t="s">
        <v>276</v>
      </c>
      <c r="D424" s="113">
        <v>11</v>
      </c>
      <c r="E424" s="114" t="s">
        <v>490</v>
      </c>
      <c r="F424" s="114" t="s">
        <v>273</v>
      </c>
    </row>
    <row r="425" spans="1:6" x14ac:dyDescent="0.25">
      <c r="A425" s="90" t="s">
        <v>1162</v>
      </c>
      <c r="B425" s="90" t="s">
        <v>1163</v>
      </c>
      <c r="C425" s="90" t="s">
        <v>338</v>
      </c>
      <c r="D425" s="90">
        <v>11</v>
      </c>
      <c r="E425" s="114" t="s">
        <v>499</v>
      </c>
      <c r="F425" s="114" t="s">
        <v>297</v>
      </c>
    </row>
    <row r="426" spans="1:6" x14ac:dyDescent="0.25">
      <c r="A426" s="113" t="s">
        <v>1164</v>
      </c>
      <c r="B426" s="113" t="s">
        <v>1165</v>
      </c>
      <c r="C426" s="113" t="s">
        <v>271</v>
      </c>
      <c r="D426" s="113">
        <v>11</v>
      </c>
      <c r="E426" s="114" t="s">
        <v>520</v>
      </c>
      <c r="F426" s="114" t="s">
        <v>297</v>
      </c>
    </row>
    <row r="427" spans="1:6" x14ac:dyDescent="0.25">
      <c r="A427" s="90" t="s">
        <v>1166</v>
      </c>
      <c r="B427" s="90" t="s">
        <v>1167</v>
      </c>
      <c r="C427" s="90" t="s">
        <v>271</v>
      </c>
      <c r="D427" s="90">
        <v>11</v>
      </c>
      <c r="E427" s="114" t="s">
        <v>315</v>
      </c>
      <c r="F427" s="114" t="s">
        <v>293</v>
      </c>
    </row>
    <row r="428" spans="1:6" x14ac:dyDescent="0.25">
      <c r="A428" s="113" t="s">
        <v>1168</v>
      </c>
      <c r="B428" s="113" t="s">
        <v>1169</v>
      </c>
      <c r="C428" s="113" t="s">
        <v>276</v>
      </c>
      <c r="D428" s="113">
        <v>11</v>
      </c>
      <c r="E428" s="114" t="s">
        <v>360</v>
      </c>
      <c r="F428" s="114" t="s">
        <v>284</v>
      </c>
    </row>
    <row r="429" spans="1:6" x14ac:dyDescent="0.25">
      <c r="A429" s="90" t="s">
        <v>1170</v>
      </c>
      <c r="B429" s="90" t="s">
        <v>1171</v>
      </c>
      <c r="C429" s="90" t="s">
        <v>276</v>
      </c>
      <c r="D429" s="90">
        <v>11</v>
      </c>
      <c r="E429" s="114" t="s">
        <v>292</v>
      </c>
      <c r="F429" s="114" t="s">
        <v>293</v>
      </c>
    </row>
    <row r="430" spans="1:6" x14ac:dyDescent="0.25">
      <c r="A430" s="118" t="s">
        <v>1172</v>
      </c>
      <c r="B430" s="118" t="s">
        <v>1173</v>
      </c>
      <c r="C430" s="118" t="s">
        <v>271</v>
      </c>
      <c r="D430" s="118">
        <v>11</v>
      </c>
      <c r="E430" s="114" t="s">
        <v>283</v>
      </c>
      <c r="F430" s="114" t="s">
        <v>284</v>
      </c>
    </row>
    <row r="431" spans="1:6" x14ac:dyDescent="0.25">
      <c r="A431" s="90" t="s">
        <v>1174</v>
      </c>
      <c r="B431" s="90" t="s">
        <v>1175</v>
      </c>
      <c r="C431" s="90" t="s">
        <v>271</v>
      </c>
      <c r="D431" s="90">
        <v>11</v>
      </c>
      <c r="E431" s="114" t="s">
        <v>300</v>
      </c>
      <c r="F431" s="114" t="s">
        <v>301</v>
      </c>
    </row>
    <row r="432" spans="1:6" x14ac:dyDescent="0.25">
      <c r="A432" s="113" t="s">
        <v>1176</v>
      </c>
      <c r="B432" s="113" t="s">
        <v>1177</v>
      </c>
      <c r="C432" s="113" t="s">
        <v>271</v>
      </c>
      <c r="D432" s="113">
        <v>11</v>
      </c>
      <c r="E432" s="114" t="s">
        <v>296</v>
      </c>
      <c r="F432" s="114" t="s">
        <v>297</v>
      </c>
    </row>
    <row r="433" spans="1:6" x14ac:dyDescent="0.25">
      <c r="A433" s="90" t="s">
        <v>1178</v>
      </c>
      <c r="B433" s="90" t="s">
        <v>1179</v>
      </c>
      <c r="C433" s="90" t="s">
        <v>271</v>
      </c>
      <c r="D433" s="90">
        <v>11</v>
      </c>
      <c r="E433" s="114" t="s">
        <v>300</v>
      </c>
      <c r="F433" s="114" t="s">
        <v>301</v>
      </c>
    </row>
    <row r="434" spans="1:6" x14ac:dyDescent="0.25">
      <c r="A434" s="113" t="s">
        <v>1180</v>
      </c>
      <c r="B434" s="113" t="s">
        <v>1181</v>
      </c>
      <c r="C434" s="113" t="s">
        <v>271</v>
      </c>
      <c r="D434" s="113">
        <v>82</v>
      </c>
      <c r="E434" s="114" t="s">
        <v>476</v>
      </c>
      <c r="F434" s="114" t="s">
        <v>353</v>
      </c>
    </row>
    <row r="435" spans="1:6" x14ac:dyDescent="0.25">
      <c r="A435" s="90" t="s">
        <v>1182</v>
      </c>
      <c r="B435" s="90" t="s">
        <v>1183</v>
      </c>
      <c r="C435" s="90" t="s">
        <v>271</v>
      </c>
      <c r="D435" s="90">
        <v>11</v>
      </c>
      <c r="E435" s="114" t="s">
        <v>283</v>
      </c>
      <c r="F435" s="114" t="s">
        <v>284</v>
      </c>
    </row>
    <row r="436" spans="1:6" x14ac:dyDescent="0.25">
      <c r="A436" s="113" t="s">
        <v>1184</v>
      </c>
      <c r="B436" s="113" t="s">
        <v>1185</v>
      </c>
      <c r="C436" s="113" t="s">
        <v>271</v>
      </c>
      <c r="D436" s="113">
        <v>33</v>
      </c>
      <c r="E436" s="114" t="s">
        <v>433</v>
      </c>
      <c r="F436" s="114" t="s">
        <v>353</v>
      </c>
    </row>
    <row r="437" spans="1:6" x14ac:dyDescent="0.25">
      <c r="A437" s="90" t="s">
        <v>1186</v>
      </c>
      <c r="B437" s="90" t="s">
        <v>1187</v>
      </c>
      <c r="C437" s="90" t="s">
        <v>271</v>
      </c>
      <c r="D437" s="90">
        <v>11</v>
      </c>
      <c r="E437" s="114" t="s">
        <v>304</v>
      </c>
      <c r="F437" s="114" t="s">
        <v>297</v>
      </c>
    </row>
    <row r="438" spans="1:6" x14ac:dyDescent="0.25">
      <c r="A438" s="113" t="s">
        <v>1188</v>
      </c>
      <c r="B438" s="113" t="s">
        <v>1189</v>
      </c>
      <c r="C438" s="113" t="s">
        <v>338</v>
      </c>
      <c r="D438" s="113">
        <v>11</v>
      </c>
      <c r="E438" s="114" t="s">
        <v>310</v>
      </c>
      <c r="F438" s="114" t="s">
        <v>273</v>
      </c>
    </row>
    <row r="439" spans="1:6" x14ac:dyDescent="0.25">
      <c r="A439" s="90" t="s">
        <v>1190</v>
      </c>
      <c r="B439" s="90" t="s">
        <v>1191</v>
      </c>
      <c r="C439" s="90" t="s">
        <v>338</v>
      </c>
      <c r="D439" s="90">
        <v>11</v>
      </c>
      <c r="E439" s="114" t="s">
        <v>310</v>
      </c>
      <c r="F439" s="114" t="s">
        <v>273</v>
      </c>
    </row>
    <row r="440" spans="1:6" x14ac:dyDescent="0.25">
      <c r="A440" s="113" t="s">
        <v>1192</v>
      </c>
      <c r="B440" s="113" t="s">
        <v>1193</v>
      </c>
      <c r="C440" s="113" t="s">
        <v>276</v>
      </c>
      <c r="D440" s="113">
        <v>11</v>
      </c>
      <c r="E440" s="114" t="s">
        <v>335</v>
      </c>
      <c r="F440" s="114" t="s">
        <v>297</v>
      </c>
    </row>
    <row r="441" spans="1:6" x14ac:dyDescent="0.25">
      <c r="A441" s="90" t="s">
        <v>1194</v>
      </c>
      <c r="B441" s="90" t="s">
        <v>1195</v>
      </c>
      <c r="C441" s="90" t="s">
        <v>338</v>
      </c>
      <c r="D441" s="90">
        <v>11</v>
      </c>
      <c r="E441" s="114" t="s">
        <v>315</v>
      </c>
      <c r="F441" s="114" t="s">
        <v>293</v>
      </c>
    </row>
    <row r="442" spans="1:6" x14ac:dyDescent="0.25">
      <c r="A442" s="113" t="s">
        <v>1196</v>
      </c>
      <c r="B442" s="113" t="s">
        <v>1197</v>
      </c>
      <c r="C442" s="113" t="s">
        <v>338</v>
      </c>
      <c r="D442" s="113">
        <v>11</v>
      </c>
      <c r="E442" s="114" t="s">
        <v>315</v>
      </c>
      <c r="F442" s="114" t="s">
        <v>293</v>
      </c>
    </row>
    <row r="443" spans="1:6" x14ac:dyDescent="0.25">
      <c r="A443" s="90" t="s">
        <v>1198</v>
      </c>
      <c r="B443" s="90" t="s">
        <v>1199</v>
      </c>
      <c r="C443" s="90" t="s">
        <v>271</v>
      </c>
      <c r="D443" s="90">
        <v>11</v>
      </c>
      <c r="E443" s="114" t="s">
        <v>315</v>
      </c>
      <c r="F443" s="114" t="s">
        <v>293</v>
      </c>
    </row>
    <row r="444" spans="1:6" x14ac:dyDescent="0.25">
      <c r="A444" s="113" t="s">
        <v>1200</v>
      </c>
      <c r="B444" s="113" t="s">
        <v>1201</v>
      </c>
      <c r="C444" s="113" t="s">
        <v>271</v>
      </c>
      <c r="D444" s="113">
        <v>11</v>
      </c>
      <c r="E444" s="114" t="s">
        <v>335</v>
      </c>
      <c r="F444" s="114" t="s">
        <v>297</v>
      </c>
    </row>
    <row r="445" spans="1:6" x14ac:dyDescent="0.25">
      <c r="A445" s="90" t="s">
        <v>1202</v>
      </c>
      <c r="B445" s="90" t="s">
        <v>1203</v>
      </c>
      <c r="C445" s="90" t="s">
        <v>276</v>
      </c>
      <c r="D445" s="90">
        <v>11</v>
      </c>
      <c r="E445" s="114" t="s">
        <v>347</v>
      </c>
      <c r="F445" s="114" t="s">
        <v>278</v>
      </c>
    </row>
    <row r="446" spans="1:6" x14ac:dyDescent="0.25">
      <c r="A446" s="113" t="s">
        <v>1204</v>
      </c>
      <c r="B446" s="113" t="s">
        <v>1205</v>
      </c>
      <c r="C446" s="113" t="s">
        <v>271</v>
      </c>
      <c r="D446" s="113">
        <v>82</v>
      </c>
      <c r="E446" s="114" t="s">
        <v>352</v>
      </c>
      <c r="F446" s="114" t="s">
        <v>353</v>
      </c>
    </row>
    <row r="447" spans="1:6" x14ac:dyDescent="0.25">
      <c r="A447" s="90" t="s">
        <v>1206</v>
      </c>
      <c r="B447" s="90" t="s">
        <v>1207</v>
      </c>
      <c r="C447" s="90" t="s">
        <v>276</v>
      </c>
      <c r="D447" s="90">
        <v>11</v>
      </c>
      <c r="E447" s="114" t="s">
        <v>283</v>
      </c>
      <c r="F447" s="114" t="s">
        <v>284</v>
      </c>
    </row>
    <row r="448" spans="1:6" x14ac:dyDescent="0.25">
      <c r="A448" s="113" t="s">
        <v>1208</v>
      </c>
      <c r="B448" s="113" t="s">
        <v>1209</v>
      </c>
      <c r="C448" s="113" t="s">
        <v>276</v>
      </c>
      <c r="D448" s="113">
        <v>11</v>
      </c>
      <c r="E448" s="114" t="s">
        <v>283</v>
      </c>
      <c r="F448" s="114" t="s">
        <v>284</v>
      </c>
    </row>
    <row r="449" spans="1:6" x14ac:dyDescent="0.25">
      <c r="A449" s="90" t="s">
        <v>1210</v>
      </c>
      <c r="B449" s="90" t="s">
        <v>1211</v>
      </c>
      <c r="C449" s="90" t="s">
        <v>338</v>
      </c>
      <c r="D449" s="90">
        <v>11</v>
      </c>
      <c r="E449" s="114" t="s">
        <v>277</v>
      </c>
      <c r="F449" s="114" t="s">
        <v>278</v>
      </c>
    </row>
    <row r="450" spans="1:6" x14ac:dyDescent="0.25">
      <c r="A450" s="113" t="s">
        <v>1212</v>
      </c>
      <c r="B450" s="113" t="s">
        <v>1213</v>
      </c>
      <c r="C450" s="113" t="s">
        <v>356</v>
      </c>
      <c r="D450" s="113">
        <v>11</v>
      </c>
      <c r="E450" s="114" t="s">
        <v>738</v>
      </c>
      <c r="F450" s="114" t="s">
        <v>353</v>
      </c>
    </row>
    <row r="451" spans="1:6" x14ac:dyDescent="0.25">
      <c r="A451" s="90" t="s">
        <v>1214</v>
      </c>
      <c r="B451" s="90" t="s">
        <v>1215</v>
      </c>
      <c r="C451" s="90" t="s">
        <v>276</v>
      </c>
      <c r="D451" s="90">
        <v>11</v>
      </c>
      <c r="E451" s="114" t="s">
        <v>490</v>
      </c>
      <c r="F451" s="114" t="s">
        <v>273</v>
      </c>
    </row>
    <row r="452" spans="1:6" x14ac:dyDescent="0.25">
      <c r="A452" s="113" t="s">
        <v>1216</v>
      </c>
      <c r="B452" s="113" t="s">
        <v>1217</v>
      </c>
      <c r="C452" s="113" t="s">
        <v>271</v>
      </c>
      <c r="D452" s="113">
        <v>11</v>
      </c>
      <c r="E452" s="114" t="s">
        <v>277</v>
      </c>
      <c r="F452" s="114" t="s">
        <v>278</v>
      </c>
    </row>
    <row r="453" spans="1:6" x14ac:dyDescent="0.25">
      <c r="A453" s="90" t="s">
        <v>1218</v>
      </c>
      <c r="B453" s="90" t="s">
        <v>1219</v>
      </c>
      <c r="C453" s="90" t="s">
        <v>276</v>
      </c>
      <c r="D453" s="90">
        <v>11</v>
      </c>
      <c r="E453" s="114" t="s">
        <v>289</v>
      </c>
      <c r="F453" s="114" t="s">
        <v>273</v>
      </c>
    </row>
    <row r="454" spans="1:6" x14ac:dyDescent="0.25">
      <c r="A454" s="113" t="s">
        <v>1220</v>
      </c>
      <c r="B454" s="113" t="s">
        <v>1221</v>
      </c>
      <c r="C454" s="113" t="s">
        <v>271</v>
      </c>
      <c r="D454" s="113">
        <v>11</v>
      </c>
      <c r="E454" s="114" t="s">
        <v>277</v>
      </c>
      <c r="F454" s="114" t="s">
        <v>278</v>
      </c>
    </row>
    <row r="455" spans="1:6" x14ac:dyDescent="0.25">
      <c r="A455" s="90" t="s">
        <v>1222</v>
      </c>
      <c r="B455" s="90" t="s">
        <v>1223</v>
      </c>
      <c r="C455" s="90" t="s">
        <v>271</v>
      </c>
      <c r="D455" s="90">
        <v>11</v>
      </c>
      <c r="E455" s="114" t="s">
        <v>272</v>
      </c>
      <c r="F455" s="114" t="s">
        <v>273</v>
      </c>
    </row>
    <row r="456" spans="1:6" x14ac:dyDescent="0.25">
      <c r="A456" s="113" t="s">
        <v>1224</v>
      </c>
      <c r="B456" s="113" t="s">
        <v>1225</v>
      </c>
      <c r="C456" s="113" t="s">
        <v>271</v>
      </c>
      <c r="D456" s="113">
        <v>11</v>
      </c>
      <c r="E456" s="114" t="s">
        <v>315</v>
      </c>
      <c r="F456" s="114" t="s">
        <v>293</v>
      </c>
    </row>
    <row r="457" spans="1:6" x14ac:dyDescent="0.25">
      <c r="A457" s="90" t="s">
        <v>1226</v>
      </c>
      <c r="B457" s="90" t="s">
        <v>1227</v>
      </c>
      <c r="C457" s="90" t="s">
        <v>276</v>
      </c>
      <c r="D457" s="90">
        <v>82</v>
      </c>
      <c r="E457" s="114" t="s">
        <v>352</v>
      </c>
      <c r="F457" s="114" t="s">
        <v>353</v>
      </c>
    </row>
    <row r="458" spans="1:6" x14ac:dyDescent="0.25">
      <c r="A458" s="113" t="s">
        <v>1228</v>
      </c>
      <c r="B458" s="113" t="s">
        <v>1229</v>
      </c>
      <c r="C458" s="113" t="s">
        <v>276</v>
      </c>
      <c r="D458" s="113">
        <v>11</v>
      </c>
      <c r="E458" s="114" t="s">
        <v>315</v>
      </c>
      <c r="F458" s="114" t="s">
        <v>293</v>
      </c>
    </row>
    <row r="459" spans="1:6" x14ac:dyDescent="0.25">
      <c r="A459" s="90" t="s">
        <v>1230</v>
      </c>
      <c r="B459" s="90" t="s">
        <v>1231</v>
      </c>
      <c r="C459" s="90" t="s">
        <v>271</v>
      </c>
      <c r="D459" s="90">
        <v>82</v>
      </c>
      <c r="E459" s="114" t="s">
        <v>352</v>
      </c>
      <c r="F459" s="114" t="s">
        <v>353</v>
      </c>
    </row>
    <row r="460" spans="1:6" x14ac:dyDescent="0.25">
      <c r="A460" s="113" t="s">
        <v>1232</v>
      </c>
      <c r="B460" s="113" t="s">
        <v>1233</v>
      </c>
      <c r="C460" s="113" t="s">
        <v>271</v>
      </c>
      <c r="D460" s="113">
        <v>11</v>
      </c>
      <c r="E460" s="114" t="s">
        <v>296</v>
      </c>
      <c r="F460" s="114" t="s">
        <v>297</v>
      </c>
    </row>
    <row r="461" spans="1:6" x14ac:dyDescent="0.25">
      <c r="A461" s="90" t="s">
        <v>1234</v>
      </c>
      <c r="B461" s="90" t="s">
        <v>1235</v>
      </c>
      <c r="C461" s="90" t="s">
        <v>271</v>
      </c>
      <c r="D461" s="90">
        <v>82</v>
      </c>
      <c r="E461" s="114" t="s">
        <v>476</v>
      </c>
      <c r="F461" s="114" t="s">
        <v>353</v>
      </c>
    </row>
    <row r="462" spans="1:6" x14ac:dyDescent="0.25">
      <c r="A462" s="113" t="s">
        <v>1236</v>
      </c>
      <c r="B462" s="113" t="s">
        <v>1237</v>
      </c>
      <c r="C462" s="113" t="s">
        <v>271</v>
      </c>
      <c r="D462" s="113">
        <v>11</v>
      </c>
      <c r="E462" s="114" t="s">
        <v>347</v>
      </c>
      <c r="F462" s="114" t="s">
        <v>278</v>
      </c>
    </row>
    <row r="463" spans="1:6" x14ac:dyDescent="0.25">
      <c r="A463" s="90" t="s">
        <v>1238</v>
      </c>
      <c r="B463" s="90" t="s">
        <v>1239</v>
      </c>
      <c r="C463" s="90" t="s">
        <v>276</v>
      </c>
      <c r="D463" s="90">
        <v>11</v>
      </c>
      <c r="E463" s="114" t="s">
        <v>310</v>
      </c>
      <c r="F463" s="114" t="s">
        <v>273</v>
      </c>
    </row>
    <row r="464" spans="1:6" x14ac:dyDescent="0.25">
      <c r="A464" s="113" t="s">
        <v>1240</v>
      </c>
      <c r="B464" s="113" t="s">
        <v>1241</v>
      </c>
      <c r="C464" s="113" t="s">
        <v>276</v>
      </c>
      <c r="D464" s="113">
        <v>11</v>
      </c>
      <c r="E464" s="114" t="s">
        <v>310</v>
      </c>
      <c r="F464" s="114" t="s">
        <v>273</v>
      </c>
    </row>
    <row r="465" spans="1:6" x14ac:dyDescent="0.25">
      <c r="A465" s="90" t="s">
        <v>1242</v>
      </c>
      <c r="B465" s="90" t="s">
        <v>1243</v>
      </c>
      <c r="C465" s="90" t="s">
        <v>271</v>
      </c>
      <c r="D465" s="90">
        <v>82</v>
      </c>
      <c r="E465" s="114" t="s">
        <v>352</v>
      </c>
      <c r="F465" s="114" t="s">
        <v>353</v>
      </c>
    </row>
    <row r="466" spans="1:6" x14ac:dyDescent="0.25">
      <c r="A466" s="113" t="s">
        <v>1244</v>
      </c>
      <c r="B466" s="113" t="s">
        <v>1245</v>
      </c>
      <c r="C466" s="113" t="s">
        <v>271</v>
      </c>
      <c r="D466" s="113">
        <v>11</v>
      </c>
      <c r="E466" s="114" t="s">
        <v>310</v>
      </c>
      <c r="F466" s="114" t="s">
        <v>273</v>
      </c>
    </row>
    <row r="467" spans="1:6" x14ac:dyDescent="0.25">
      <c r="A467" s="90" t="s">
        <v>1246</v>
      </c>
      <c r="B467" s="90" t="s">
        <v>1247</v>
      </c>
      <c r="C467" s="90" t="s">
        <v>338</v>
      </c>
      <c r="D467" s="90">
        <v>11</v>
      </c>
      <c r="E467" s="114" t="s">
        <v>292</v>
      </c>
      <c r="F467" s="114" t="s">
        <v>273</v>
      </c>
    </row>
    <row r="468" spans="1:6" x14ac:dyDescent="0.25">
      <c r="A468" s="113" t="s">
        <v>1248</v>
      </c>
      <c r="B468" s="113" t="s">
        <v>1249</v>
      </c>
      <c r="C468" s="113" t="s">
        <v>271</v>
      </c>
      <c r="D468" s="113">
        <v>11</v>
      </c>
      <c r="E468" s="114" t="s">
        <v>289</v>
      </c>
      <c r="F468" s="114" t="s">
        <v>273</v>
      </c>
    </row>
    <row r="469" spans="1:6" x14ac:dyDescent="0.25">
      <c r="A469" s="90" t="s">
        <v>1250</v>
      </c>
      <c r="B469" s="90" t="s">
        <v>1251</v>
      </c>
      <c r="C469" s="90" t="s">
        <v>271</v>
      </c>
      <c r="D469" s="90">
        <v>11</v>
      </c>
      <c r="E469" s="114" t="s">
        <v>410</v>
      </c>
      <c r="F469" s="114" t="s">
        <v>278</v>
      </c>
    </row>
    <row r="470" spans="1:6" x14ac:dyDescent="0.25">
      <c r="A470" s="113" t="s">
        <v>1252</v>
      </c>
      <c r="B470" s="113" t="s">
        <v>1253</v>
      </c>
      <c r="C470" s="113" t="s">
        <v>276</v>
      </c>
      <c r="D470" s="113">
        <v>11</v>
      </c>
      <c r="E470" s="114" t="s">
        <v>410</v>
      </c>
      <c r="F470" s="114" t="s">
        <v>278</v>
      </c>
    </row>
    <row r="471" spans="1:6" x14ac:dyDescent="0.25">
      <c r="A471" s="90" t="s">
        <v>1254</v>
      </c>
      <c r="B471" s="90" t="s">
        <v>1255</v>
      </c>
      <c r="C471" s="90" t="s">
        <v>271</v>
      </c>
      <c r="D471" s="90">
        <v>11</v>
      </c>
      <c r="E471" s="114" t="s">
        <v>292</v>
      </c>
      <c r="F471" s="114" t="s">
        <v>293</v>
      </c>
    </row>
    <row r="472" spans="1:6" x14ac:dyDescent="0.25">
      <c r="A472" s="113" t="s">
        <v>1256</v>
      </c>
      <c r="B472" s="113" t="s">
        <v>1257</v>
      </c>
      <c r="C472" s="113" t="s">
        <v>271</v>
      </c>
      <c r="D472" s="113">
        <v>11</v>
      </c>
      <c r="E472" s="114" t="s">
        <v>283</v>
      </c>
      <c r="F472" s="114" t="s">
        <v>284</v>
      </c>
    </row>
    <row r="473" spans="1:6" x14ac:dyDescent="0.25">
      <c r="A473" s="90" t="s">
        <v>1258</v>
      </c>
      <c r="B473" s="90" t="s">
        <v>1259</v>
      </c>
      <c r="C473" s="90" t="s">
        <v>271</v>
      </c>
      <c r="D473" s="90">
        <v>11</v>
      </c>
      <c r="E473" s="114" t="s">
        <v>347</v>
      </c>
      <c r="F473" s="114" t="s">
        <v>278</v>
      </c>
    </row>
    <row r="474" spans="1:6" x14ac:dyDescent="0.25">
      <c r="A474" s="113" t="s">
        <v>1260</v>
      </c>
      <c r="B474" s="113" t="s">
        <v>1261</v>
      </c>
      <c r="C474" s="113" t="s">
        <v>271</v>
      </c>
      <c r="D474" s="113">
        <v>11</v>
      </c>
      <c r="E474" s="114" t="s">
        <v>289</v>
      </c>
      <c r="F474" s="114" t="s">
        <v>273</v>
      </c>
    </row>
    <row r="475" spans="1:6" x14ac:dyDescent="0.25">
      <c r="A475" s="90" t="s">
        <v>1262</v>
      </c>
      <c r="B475" s="90" t="s">
        <v>1263</v>
      </c>
      <c r="C475" s="90" t="s">
        <v>276</v>
      </c>
      <c r="D475" s="90">
        <v>11</v>
      </c>
      <c r="E475" s="114" t="s">
        <v>272</v>
      </c>
      <c r="F475" s="114" t="s">
        <v>273</v>
      </c>
    </row>
    <row r="476" spans="1:6" x14ac:dyDescent="0.25">
      <c r="A476" s="113" t="s">
        <v>1264</v>
      </c>
      <c r="B476" s="113" t="s">
        <v>1265</v>
      </c>
      <c r="C476" s="113" t="s">
        <v>271</v>
      </c>
      <c r="D476" s="113">
        <v>52</v>
      </c>
      <c r="E476" s="114" t="s">
        <v>405</v>
      </c>
      <c r="F476" s="114" t="s">
        <v>353</v>
      </c>
    </row>
    <row r="477" spans="1:6" x14ac:dyDescent="0.25">
      <c r="A477" s="90" t="s">
        <v>1266</v>
      </c>
      <c r="B477" s="90" t="s">
        <v>1267</v>
      </c>
      <c r="C477" s="90" t="s">
        <v>271</v>
      </c>
      <c r="D477" s="90">
        <v>11</v>
      </c>
      <c r="E477" s="114" t="s">
        <v>360</v>
      </c>
      <c r="F477" s="114" t="s">
        <v>284</v>
      </c>
    </row>
    <row r="478" spans="1:6" x14ac:dyDescent="0.25">
      <c r="A478" s="113" t="s">
        <v>1268</v>
      </c>
      <c r="B478" s="113" t="s">
        <v>1269</v>
      </c>
      <c r="C478" s="113" t="s">
        <v>338</v>
      </c>
      <c r="D478" s="113">
        <v>11</v>
      </c>
      <c r="E478" s="114" t="s">
        <v>289</v>
      </c>
      <c r="F478" s="114" t="s">
        <v>273</v>
      </c>
    </row>
    <row r="479" spans="1:6" x14ac:dyDescent="0.25">
      <c r="A479" s="90" t="s">
        <v>1270</v>
      </c>
      <c r="B479" s="90" t="s">
        <v>1271</v>
      </c>
      <c r="C479" s="90" t="s">
        <v>276</v>
      </c>
      <c r="D479" s="90">
        <v>11</v>
      </c>
      <c r="E479" s="114" t="s">
        <v>307</v>
      </c>
      <c r="F479" s="114" t="s">
        <v>301</v>
      </c>
    </row>
    <row r="480" spans="1:6" x14ac:dyDescent="0.25">
      <c r="A480" s="113" t="s">
        <v>1272</v>
      </c>
      <c r="B480" s="113" t="s">
        <v>1273</v>
      </c>
      <c r="C480" s="113" t="s">
        <v>271</v>
      </c>
      <c r="D480" s="113">
        <v>11</v>
      </c>
      <c r="E480" s="114" t="s">
        <v>436</v>
      </c>
      <c r="F480" s="114" t="s">
        <v>297</v>
      </c>
    </row>
    <row r="481" spans="1:6" x14ac:dyDescent="0.25">
      <c r="A481" s="90" t="s">
        <v>1274</v>
      </c>
      <c r="B481" s="90" t="s">
        <v>1275</v>
      </c>
      <c r="C481" s="90" t="s">
        <v>271</v>
      </c>
      <c r="D481" s="90">
        <v>11</v>
      </c>
      <c r="E481" s="114" t="s">
        <v>347</v>
      </c>
      <c r="F481" s="114" t="s">
        <v>278</v>
      </c>
    </row>
    <row r="482" spans="1:6" x14ac:dyDescent="0.25">
      <c r="A482" s="113" t="s">
        <v>1276</v>
      </c>
      <c r="B482" s="113" t="s">
        <v>1277</v>
      </c>
      <c r="C482" s="113" t="s">
        <v>356</v>
      </c>
      <c r="D482" s="113">
        <v>11</v>
      </c>
      <c r="E482" s="114" t="s">
        <v>335</v>
      </c>
      <c r="F482" s="114" t="s">
        <v>297</v>
      </c>
    </row>
    <row r="483" spans="1:6" x14ac:dyDescent="0.25">
      <c r="A483" s="90" t="s">
        <v>1278</v>
      </c>
      <c r="B483" s="90" t="s">
        <v>1279</v>
      </c>
      <c r="C483" s="90" t="s">
        <v>271</v>
      </c>
      <c r="D483" s="90">
        <v>11</v>
      </c>
      <c r="E483" s="114" t="s">
        <v>315</v>
      </c>
      <c r="F483" s="114" t="s">
        <v>293</v>
      </c>
    </row>
    <row r="484" spans="1:6" x14ac:dyDescent="0.25">
      <c r="A484" s="113" t="s">
        <v>1280</v>
      </c>
      <c r="B484" s="113" t="s">
        <v>1281</v>
      </c>
      <c r="C484" s="113" t="s">
        <v>271</v>
      </c>
      <c r="D484" s="113">
        <v>11</v>
      </c>
      <c r="E484" s="114" t="s">
        <v>292</v>
      </c>
      <c r="F484" s="114" t="s">
        <v>293</v>
      </c>
    </row>
    <row r="485" spans="1:6" x14ac:dyDescent="0.25">
      <c r="A485" s="90" t="s">
        <v>1282</v>
      </c>
      <c r="B485" s="90" t="s">
        <v>1283</v>
      </c>
      <c r="C485" s="90" t="s">
        <v>271</v>
      </c>
      <c r="D485" s="90">
        <v>11</v>
      </c>
      <c r="E485" s="114" t="s">
        <v>310</v>
      </c>
      <c r="F485" s="114" t="s">
        <v>273</v>
      </c>
    </row>
    <row r="486" spans="1:6" x14ac:dyDescent="0.25">
      <c r="A486" s="113" t="s">
        <v>1284</v>
      </c>
      <c r="B486" s="113" t="s">
        <v>1285</v>
      </c>
      <c r="C486" s="113" t="s">
        <v>271</v>
      </c>
      <c r="D486" s="113">
        <v>11</v>
      </c>
      <c r="E486" s="114" t="s">
        <v>296</v>
      </c>
      <c r="F486" s="114" t="s">
        <v>297</v>
      </c>
    </row>
    <row r="487" spans="1:6" x14ac:dyDescent="0.25">
      <c r="A487" s="90" t="s">
        <v>1286</v>
      </c>
      <c r="B487" s="90" t="s">
        <v>1287</v>
      </c>
      <c r="C487" s="90" t="s">
        <v>271</v>
      </c>
      <c r="D487" s="90">
        <v>11</v>
      </c>
      <c r="E487" s="114" t="s">
        <v>292</v>
      </c>
      <c r="F487" s="114" t="s">
        <v>293</v>
      </c>
    </row>
    <row r="488" spans="1:6" x14ac:dyDescent="0.25">
      <c r="A488" s="113" t="s">
        <v>1288</v>
      </c>
      <c r="B488" s="113" t="s">
        <v>1289</v>
      </c>
      <c r="C488" s="113" t="s">
        <v>271</v>
      </c>
      <c r="D488" s="113">
        <v>11</v>
      </c>
      <c r="E488" s="114" t="s">
        <v>292</v>
      </c>
      <c r="F488" s="114" t="s">
        <v>293</v>
      </c>
    </row>
    <row r="489" spans="1:6" x14ac:dyDescent="0.25">
      <c r="A489" s="90" t="s">
        <v>1290</v>
      </c>
      <c r="B489" s="90" t="s">
        <v>1291</v>
      </c>
      <c r="C489" s="90" t="s">
        <v>271</v>
      </c>
      <c r="D489" s="90">
        <v>11</v>
      </c>
      <c r="E489" s="114" t="s">
        <v>277</v>
      </c>
      <c r="F489" s="114" t="s">
        <v>278</v>
      </c>
    </row>
    <row r="490" spans="1:6" x14ac:dyDescent="0.25">
      <c r="A490" s="113" t="s">
        <v>1292</v>
      </c>
      <c r="B490" s="113" t="s">
        <v>1293</v>
      </c>
      <c r="C490" s="113" t="s">
        <v>276</v>
      </c>
      <c r="D490" s="113">
        <v>11</v>
      </c>
      <c r="E490" s="114" t="s">
        <v>296</v>
      </c>
      <c r="F490" s="114" t="s">
        <v>297</v>
      </c>
    </row>
    <row r="491" spans="1:6" x14ac:dyDescent="0.25">
      <c r="A491" s="90" t="s">
        <v>1294</v>
      </c>
      <c r="B491" s="90" t="s">
        <v>1295</v>
      </c>
      <c r="C491" s="90" t="s">
        <v>271</v>
      </c>
      <c r="D491" s="90">
        <v>11</v>
      </c>
      <c r="E491" s="114" t="s">
        <v>272</v>
      </c>
      <c r="F491" s="114" t="s">
        <v>273</v>
      </c>
    </row>
    <row r="492" spans="1:6" x14ac:dyDescent="0.25">
      <c r="A492" s="113" t="s">
        <v>1296</v>
      </c>
      <c r="B492" s="113" t="s">
        <v>1297</v>
      </c>
      <c r="C492" s="113" t="s">
        <v>276</v>
      </c>
      <c r="D492" s="113">
        <v>11</v>
      </c>
      <c r="E492" s="114" t="s">
        <v>360</v>
      </c>
      <c r="F492" s="114" t="s">
        <v>284</v>
      </c>
    </row>
    <row r="493" spans="1:6" x14ac:dyDescent="0.25">
      <c r="A493" s="90" t="s">
        <v>1298</v>
      </c>
      <c r="B493" s="90" t="s">
        <v>1299</v>
      </c>
      <c r="C493" s="90" t="s">
        <v>271</v>
      </c>
      <c r="D493" s="90">
        <v>11</v>
      </c>
      <c r="E493" s="114" t="s">
        <v>360</v>
      </c>
      <c r="F493" s="114" t="s">
        <v>284</v>
      </c>
    </row>
    <row r="494" spans="1:6" x14ac:dyDescent="0.25">
      <c r="A494" s="113" t="s">
        <v>1300</v>
      </c>
      <c r="B494" s="113" t="s">
        <v>1301</v>
      </c>
      <c r="C494" s="113" t="s">
        <v>276</v>
      </c>
      <c r="D494" s="113">
        <v>11</v>
      </c>
      <c r="E494" s="114" t="s">
        <v>283</v>
      </c>
      <c r="F494" s="114" t="s">
        <v>284</v>
      </c>
    </row>
    <row r="495" spans="1:6" x14ac:dyDescent="0.25">
      <c r="A495" s="90" t="s">
        <v>1302</v>
      </c>
      <c r="B495" s="90" t="s">
        <v>1303</v>
      </c>
      <c r="C495" s="90" t="s">
        <v>271</v>
      </c>
      <c r="D495" s="90">
        <v>11</v>
      </c>
      <c r="E495" s="114" t="s">
        <v>283</v>
      </c>
      <c r="F495" s="114" t="s">
        <v>284</v>
      </c>
    </row>
    <row r="496" spans="1:6" x14ac:dyDescent="0.25">
      <c r="A496" s="113" t="s">
        <v>1304</v>
      </c>
      <c r="B496" s="113" t="s">
        <v>1305</v>
      </c>
      <c r="C496" s="113" t="s">
        <v>271</v>
      </c>
      <c r="D496" s="113">
        <v>11</v>
      </c>
      <c r="E496" s="114" t="s">
        <v>360</v>
      </c>
      <c r="F496" s="114" t="s">
        <v>284</v>
      </c>
    </row>
    <row r="497" spans="1:6" x14ac:dyDescent="0.25">
      <c r="A497" s="90" t="s">
        <v>1306</v>
      </c>
      <c r="B497" s="90" t="s">
        <v>1307</v>
      </c>
      <c r="C497" s="90" t="s">
        <v>271</v>
      </c>
      <c r="D497" s="90">
        <v>11</v>
      </c>
      <c r="E497" s="114" t="s">
        <v>436</v>
      </c>
      <c r="F497" s="114" t="s">
        <v>297</v>
      </c>
    </row>
    <row r="498" spans="1:6" x14ac:dyDescent="0.25">
      <c r="A498" s="113" t="s">
        <v>1308</v>
      </c>
      <c r="B498" s="113" t="s">
        <v>1309</v>
      </c>
      <c r="C498" s="113" t="s">
        <v>338</v>
      </c>
      <c r="D498" s="113">
        <v>33</v>
      </c>
      <c r="E498" s="114" t="s">
        <v>405</v>
      </c>
      <c r="F498" s="114" t="s">
        <v>353</v>
      </c>
    </row>
    <row r="499" spans="1:6" x14ac:dyDescent="0.25">
      <c r="A499" s="90" t="s">
        <v>1310</v>
      </c>
      <c r="B499" s="90" t="s">
        <v>1311</v>
      </c>
      <c r="C499" s="90" t="s">
        <v>338</v>
      </c>
      <c r="D499" s="90">
        <v>11</v>
      </c>
      <c r="E499" s="114" t="s">
        <v>315</v>
      </c>
      <c r="F499" s="114" t="s">
        <v>293</v>
      </c>
    </row>
    <row r="500" spans="1:6" x14ac:dyDescent="0.25">
      <c r="A500" s="113" t="s">
        <v>1312</v>
      </c>
      <c r="B500" s="113" t="s">
        <v>1313</v>
      </c>
      <c r="C500" s="113" t="s">
        <v>338</v>
      </c>
      <c r="D500" s="113">
        <v>11</v>
      </c>
      <c r="E500" s="114" t="s">
        <v>315</v>
      </c>
      <c r="F500" s="114" t="s">
        <v>293</v>
      </c>
    </row>
    <row r="501" spans="1:6" x14ac:dyDescent="0.25">
      <c r="A501" s="90" t="s">
        <v>1314</v>
      </c>
      <c r="B501" s="90" t="s">
        <v>1315</v>
      </c>
      <c r="C501" s="90" t="s">
        <v>338</v>
      </c>
      <c r="D501" s="90">
        <v>82</v>
      </c>
      <c r="E501" s="114" t="s">
        <v>476</v>
      </c>
      <c r="F501" s="114" t="s">
        <v>353</v>
      </c>
    </row>
    <row r="502" spans="1:6" x14ac:dyDescent="0.25">
      <c r="A502" s="113" t="s">
        <v>1316</v>
      </c>
      <c r="B502" s="113" t="s">
        <v>1317</v>
      </c>
      <c r="C502" s="113" t="s">
        <v>271</v>
      </c>
      <c r="D502" s="113">
        <v>11</v>
      </c>
      <c r="E502" s="114" t="s">
        <v>315</v>
      </c>
      <c r="F502" s="114" t="s">
        <v>293</v>
      </c>
    </row>
    <row r="503" spans="1:6" x14ac:dyDescent="0.25">
      <c r="A503" s="90" t="s">
        <v>1318</v>
      </c>
      <c r="B503" s="90" t="s">
        <v>1319</v>
      </c>
      <c r="C503" s="90" t="s">
        <v>338</v>
      </c>
      <c r="D503" s="90">
        <v>11</v>
      </c>
      <c r="E503" s="114" t="s">
        <v>315</v>
      </c>
      <c r="F503" s="114" t="s">
        <v>293</v>
      </c>
    </row>
    <row r="504" spans="1:6" x14ac:dyDescent="0.25">
      <c r="A504" s="113" t="s">
        <v>1320</v>
      </c>
      <c r="B504" s="113" t="s">
        <v>1321</v>
      </c>
      <c r="C504" s="113" t="s">
        <v>271</v>
      </c>
      <c r="D504" s="113">
        <v>11</v>
      </c>
      <c r="E504" s="114" t="s">
        <v>310</v>
      </c>
      <c r="F504" s="114" t="s">
        <v>273</v>
      </c>
    </row>
    <row r="505" spans="1:6" x14ac:dyDescent="0.25">
      <c r="A505" s="90" t="s">
        <v>1322</v>
      </c>
      <c r="B505" s="90" t="s">
        <v>1323</v>
      </c>
      <c r="C505" s="90" t="s">
        <v>276</v>
      </c>
      <c r="D505" s="90">
        <v>11</v>
      </c>
      <c r="E505" s="114" t="s">
        <v>315</v>
      </c>
      <c r="F505" s="114" t="s">
        <v>293</v>
      </c>
    </row>
    <row r="506" spans="1:6" x14ac:dyDescent="0.25">
      <c r="A506" s="113" t="s">
        <v>1324</v>
      </c>
      <c r="B506" s="113" t="s">
        <v>1325</v>
      </c>
      <c r="C506" s="113" t="s">
        <v>271</v>
      </c>
      <c r="D506" s="113">
        <v>11</v>
      </c>
      <c r="E506" s="114" t="s">
        <v>300</v>
      </c>
      <c r="F506" s="114" t="s">
        <v>301</v>
      </c>
    </row>
    <row r="507" spans="1:6" x14ac:dyDescent="0.25">
      <c r="A507" s="90" t="s">
        <v>1326</v>
      </c>
      <c r="B507" s="90" t="s">
        <v>1327</v>
      </c>
      <c r="C507" s="90" t="s">
        <v>276</v>
      </c>
      <c r="D507" s="90">
        <v>11</v>
      </c>
      <c r="E507" s="114" t="s">
        <v>289</v>
      </c>
      <c r="F507" s="114" t="s">
        <v>273</v>
      </c>
    </row>
    <row r="508" spans="1:6" x14ac:dyDescent="0.25">
      <c r="A508" s="113" t="s">
        <v>1328</v>
      </c>
      <c r="B508" s="113" t="s">
        <v>1329</v>
      </c>
      <c r="C508" s="113" t="s">
        <v>271</v>
      </c>
      <c r="D508" s="113">
        <v>11</v>
      </c>
      <c r="E508" s="114" t="s">
        <v>310</v>
      </c>
      <c r="F508" s="114" t="s">
        <v>273</v>
      </c>
    </row>
    <row r="509" spans="1:6" x14ac:dyDescent="0.25">
      <c r="A509" s="90" t="s">
        <v>1330</v>
      </c>
      <c r="B509" s="90" t="s">
        <v>1331</v>
      </c>
      <c r="C509" s="90" t="s">
        <v>271</v>
      </c>
      <c r="D509" s="90">
        <v>33</v>
      </c>
      <c r="E509" s="114" t="s">
        <v>433</v>
      </c>
      <c r="F509" s="114" t="s">
        <v>353</v>
      </c>
    </row>
    <row r="510" spans="1:6" x14ac:dyDescent="0.25">
      <c r="A510" s="113" t="s">
        <v>1332</v>
      </c>
      <c r="B510" s="113" t="s">
        <v>1333</v>
      </c>
      <c r="C510" s="113" t="s">
        <v>271</v>
      </c>
      <c r="D510" s="113">
        <v>11</v>
      </c>
      <c r="E510" s="114" t="s">
        <v>310</v>
      </c>
      <c r="F510" s="114" t="s">
        <v>273</v>
      </c>
    </row>
    <row r="511" spans="1:6" x14ac:dyDescent="0.25">
      <c r="A511" s="90" t="s">
        <v>1334</v>
      </c>
      <c r="B511" s="90" t="s">
        <v>1335</v>
      </c>
      <c r="C511" s="90" t="s">
        <v>271</v>
      </c>
      <c r="D511" s="90">
        <v>82</v>
      </c>
      <c r="E511" s="114" t="s">
        <v>476</v>
      </c>
      <c r="F511" s="114" t="s">
        <v>353</v>
      </c>
    </row>
    <row r="512" spans="1:6" x14ac:dyDescent="0.25">
      <c r="A512" s="113" t="s">
        <v>1336</v>
      </c>
      <c r="B512" s="113" t="s">
        <v>1337</v>
      </c>
      <c r="C512" s="113" t="s">
        <v>338</v>
      </c>
      <c r="D512" s="113">
        <v>11</v>
      </c>
      <c r="E512" s="114" t="s">
        <v>292</v>
      </c>
      <c r="F512" s="114" t="s">
        <v>293</v>
      </c>
    </row>
    <row r="513" spans="1:6" x14ac:dyDescent="0.25">
      <c r="A513" s="90" t="s">
        <v>1338</v>
      </c>
      <c r="B513" s="90" t="s">
        <v>1339</v>
      </c>
      <c r="C513" s="90" t="s">
        <v>271</v>
      </c>
      <c r="D513" s="90">
        <v>11</v>
      </c>
      <c r="E513" s="114" t="s">
        <v>490</v>
      </c>
      <c r="F513" s="114" t="s">
        <v>273</v>
      </c>
    </row>
    <row r="514" spans="1:6" x14ac:dyDescent="0.25">
      <c r="A514" s="113" t="s">
        <v>1340</v>
      </c>
      <c r="B514" s="113" t="s">
        <v>1341</v>
      </c>
      <c r="C514" s="113" t="s">
        <v>271</v>
      </c>
      <c r="D514" s="113">
        <v>11</v>
      </c>
      <c r="E514" s="114" t="s">
        <v>360</v>
      </c>
      <c r="F514" s="114" t="s">
        <v>284</v>
      </c>
    </row>
    <row r="515" spans="1:6" x14ac:dyDescent="0.25">
      <c r="A515" s="116" t="s">
        <v>1342</v>
      </c>
      <c r="B515" s="116" t="s">
        <v>1343</v>
      </c>
      <c r="C515" s="90" t="s">
        <v>271</v>
      </c>
      <c r="D515" s="90">
        <v>33</v>
      </c>
      <c r="E515" s="114" t="s">
        <v>673</v>
      </c>
      <c r="F515" s="114" t="s">
        <v>353</v>
      </c>
    </row>
    <row r="516" spans="1:6" x14ac:dyDescent="0.25">
      <c r="A516" s="113" t="s">
        <v>1344</v>
      </c>
      <c r="B516" s="113" t="s">
        <v>1345</v>
      </c>
      <c r="C516" s="113" t="s">
        <v>271</v>
      </c>
      <c r="D516" s="113">
        <v>11</v>
      </c>
      <c r="E516" s="114" t="s">
        <v>296</v>
      </c>
      <c r="F516" s="114" t="s">
        <v>297</v>
      </c>
    </row>
    <row r="517" spans="1:6" x14ac:dyDescent="0.25">
      <c r="A517" s="90" t="s">
        <v>1346</v>
      </c>
      <c r="B517" s="90" t="s">
        <v>1347</v>
      </c>
      <c r="C517" s="90" t="s">
        <v>271</v>
      </c>
      <c r="D517" s="90">
        <v>11</v>
      </c>
      <c r="E517" s="114" t="s">
        <v>436</v>
      </c>
      <c r="F517" s="114" t="s">
        <v>297</v>
      </c>
    </row>
    <row r="518" spans="1:6" x14ac:dyDescent="0.25">
      <c r="A518" s="113" t="s">
        <v>1348</v>
      </c>
      <c r="B518" s="113" t="s">
        <v>1349</v>
      </c>
      <c r="C518" s="113" t="s">
        <v>276</v>
      </c>
      <c r="D518" s="113">
        <v>11</v>
      </c>
      <c r="E518" s="114" t="s">
        <v>296</v>
      </c>
      <c r="F518" s="114" t="s">
        <v>297</v>
      </c>
    </row>
    <row r="519" spans="1:6" x14ac:dyDescent="0.25">
      <c r="A519" s="90" t="s">
        <v>1350</v>
      </c>
      <c r="B519" s="90" t="s">
        <v>1351</v>
      </c>
      <c r="C519" s="90" t="s">
        <v>271</v>
      </c>
      <c r="D519" s="90">
        <v>11</v>
      </c>
      <c r="E519" s="114" t="s">
        <v>304</v>
      </c>
      <c r="F519" s="114" t="s">
        <v>297</v>
      </c>
    </row>
    <row r="520" spans="1:6" x14ac:dyDescent="0.25">
      <c r="A520" s="113" t="s">
        <v>1352</v>
      </c>
      <c r="B520" s="113" t="s">
        <v>1353</v>
      </c>
      <c r="C520" s="113" t="s">
        <v>276</v>
      </c>
      <c r="D520" s="113">
        <v>11</v>
      </c>
      <c r="E520" s="114" t="s">
        <v>296</v>
      </c>
      <c r="F520" s="114" t="s">
        <v>297</v>
      </c>
    </row>
    <row r="521" spans="1:6" x14ac:dyDescent="0.25">
      <c r="A521" s="90" t="s">
        <v>1354</v>
      </c>
      <c r="B521" s="90" t="s">
        <v>1355</v>
      </c>
      <c r="C521" s="90" t="s">
        <v>271</v>
      </c>
      <c r="D521" s="90">
        <v>11</v>
      </c>
      <c r="E521" s="114" t="s">
        <v>283</v>
      </c>
      <c r="F521" s="114" t="s">
        <v>284</v>
      </c>
    </row>
    <row r="522" spans="1:6" x14ac:dyDescent="0.25">
      <c r="A522" s="113" t="s">
        <v>1356</v>
      </c>
      <c r="B522" s="113" t="s">
        <v>1357</v>
      </c>
      <c r="C522" s="113" t="s">
        <v>271</v>
      </c>
      <c r="D522" s="113">
        <v>11</v>
      </c>
      <c r="E522" s="114" t="s">
        <v>277</v>
      </c>
      <c r="F522" s="114" t="s">
        <v>278</v>
      </c>
    </row>
    <row r="523" spans="1:6" x14ac:dyDescent="0.25">
      <c r="A523" s="90" t="s">
        <v>1358</v>
      </c>
      <c r="B523" s="90" t="s">
        <v>1359</v>
      </c>
      <c r="C523" s="90" t="s">
        <v>276</v>
      </c>
      <c r="D523" s="90">
        <v>11</v>
      </c>
      <c r="E523" s="114" t="s">
        <v>328</v>
      </c>
      <c r="F523" s="114" t="s">
        <v>293</v>
      </c>
    </row>
    <row r="524" spans="1:6" x14ac:dyDescent="0.25">
      <c r="A524" s="113" t="s">
        <v>1360</v>
      </c>
      <c r="B524" s="113" t="s">
        <v>1361</v>
      </c>
      <c r="C524" s="113" t="s">
        <v>271</v>
      </c>
      <c r="D524" s="113">
        <v>33</v>
      </c>
      <c r="E524" s="114" t="s">
        <v>433</v>
      </c>
      <c r="F524" s="114" t="s">
        <v>353</v>
      </c>
    </row>
    <row r="525" spans="1:6" x14ac:dyDescent="0.25">
      <c r="A525" s="90" t="s">
        <v>1362</v>
      </c>
      <c r="B525" s="90" t="s">
        <v>1363</v>
      </c>
      <c r="C525" s="90" t="s">
        <v>276</v>
      </c>
      <c r="D525" s="90">
        <v>11</v>
      </c>
      <c r="E525" s="114" t="s">
        <v>347</v>
      </c>
      <c r="F525" s="114" t="s">
        <v>278</v>
      </c>
    </row>
    <row r="526" spans="1:6" x14ac:dyDescent="0.25">
      <c r="A526" s="113" t="s">
        <v>1364</v>
      </c>
      <c r="B526" s="113" t="s">
        <v>1365</v>
      </c>
      <c r="C526" s="113" t="s">
        <v>271</v>
      </c>
      <c r="D526" s="113">
        <v>11</v>
      </c>
      <c r="E526" s="114" t="s">
        <v>310</v>
      </c>
      <c r="F526" s="114" t="s">
        <v>273</v>
      </c>
    </row>
    <row r="527" spans="1:6" x14ac:dyDescent="0.25">
      <c r="A527" s="90" t="s">
        <v>1366</v>
      </c>
      <c r="B527" s="90" t="s">
        <v>1367</v>
      </c>
      <c r="C527" s="90" t="s">
        <v>338</v>
      </c>
      <c r="D527" s="90">
        <v>11</v>
      </c>
      <c r="E527" s="114" t="s">
        <v>490</v>
      </c>
      <c r="F527" s="114" t="s">
        <v>273</v>
      </c>
    </row>
    <row r="528" spans="1:6" x14ac:dyDescent="0.25">
      <c r="A528" s="113" t="s">
        <v>1368</v>
      </c>
      <c r="B528" s="113" t="s">
        <v>1369</v>
      </c>
      <c r="C528" s="113" t="s">
        <v>271</v>
      </c>
      <c r="D528" s="113">
        <v>11</v>
      </c>
      <c r="E528" s="114" t="s">
        <v>436</v>
      </c>
      <c r="F528" s="114" t="s">
        <v>297</v>
      </c>
    </row>
    <row r="529" spans="1:6" x14ac:dyDescent="0.25">
      <c r="A529" s="90" t="s">
        <v>1370</v>
      </c>
      <c r="B529" s="90" t="s">
        <v>1371</v>
      </c>
      <c r="C529" s="90" t="s">
        <v>271</v>
      </c>
      <c r="D529" s="90">
        <v>11</v>
      </c>
      <c r="E529" s="114" t="s">
        <v>300</v>
      </c>
      <c r="F529" s="114" t="s">
        <v>301</v>
      </c>
    </row>
    <row r="530" spans="1:6" x14ac:dyDescent="0.25">
      <c r="A530" s="113" t="s">
        <v>1372</v>
      </c>
      <c r="B530" s="113" t="s">
        <v>1373</v>
      </c>
      <c r="C530" s="113" t="s">
        <v>271</v>
      </c>
      <c r="D530" s="113">
        <v>11</v>
      </c>
      <c r="E530" s="114" t="s">
        <v>283</v>
      </c>
      <c r="F530" s="114" t="s">
        <v>284</v>
      </c>
    </row>
    <row r="531" spans="1:6" x14ac:dyDescent="0.25">
      <c r="A531" s="90" t="s">
        <v>1374</v>
      </c>
      <c r="B531" s="90" t="s">
        <v>1375</v>
      </c>
      <c r="C531" s="90" t="s">
        <v>271</v>
      </c>
      <c r="D531" s="90">
        <v>11</v>
      </c>
      <c r="E531" s="114" t="s">
        <v>300</v>
      </c>
      <c r="F531" s="114" t="s">
        <v>301</v>
      </c>
    </row>
    <row r="532" spans="1:6" x14ac:dyDescent="0.25">
      <c r="A532" s="113" t="s">
        <v>1376</v>
      </c>
      <c r="B532" s="113" t="s">
        <v>1377</v>
      </c>
      <c r="C532" s="113" t="s">
        <v>271</v>
      </c>
      <c r="D532" s="113">
        <v>11</v>
      </c>
      <c r="E532" s="114" t="s">
        <v>272</v>
      </c>
      <c r="F532" s="114" t="s">
        <v>273</v>
      </c>
    </row>
    <row r="533" spans="1:6" x14ac:dyDescent="0.25">
      <c r="A533" s="90" t="s">
        <v>1378</v>
      </c>
      <c r="B533" s="90" t="s">
        <v>1379</v>
      </c>
      <c r="C533" s="90" t="s">
        <v>276</v>
      </c>
      <c r="D533" s="90">
        <v>11</v>
      </c>
      <c r="E533" s="114" t="s">
        <v>292</v>
      </c>
      <c r="F533" s="114" t="s">
        <v>293</v>
      </c>
    </row>
    <row r="534" spans="1:6" x14ac:dyDescent="0.25">
      <c r="A534" s="113" t="s">
        <v>1380</v>
      </c>
      <c r="B534" s="113" t="s">
        <v>1381</v>
      </c>
      <c r="C534" s="113" t="s">
        <v>276</v>
      </c>
      <c r="D534" s="113">
        <v>11</v>
      </c>
      <c r="E534" s="114" t="s">
        <v>410</v>
      </c>
      <c r="F534" s="114" t="s">
        <v>278</v>
      </c>
    </row>
    <row r="535" spans="1:6" x14ac:dyDescent="0.25">
      <c r="A535" s="90" t="s">
        <v>1382</v>
      </c>
      <c r="B535" s="90" t="s">
        <v>1383</v>
      </c>
      <c r="C535" s="90" t="s">
        <v>276</v>
      </c>
      <c r="D535" s="90">
        <v>11</v>
      </c>
      <c r="E535" s="114" t="s">
        <v>738</v>
      </c>
      <c r="F535" s="114" t="s">
        <v>353</v>
      </c>
    </row>
    <row r="536" spans="1:6" x14ac:dyDescent="0.25">
      <c r="A536" s="113" t="s">
        <v>1384</v>
      </c>
      <c r="B536" s="113" t="s">
        <v>1385</v>
      </c>
      <c r="C536" s="113" t="s">
        <v>276</v>
      </c>
      <c r="D536" s="113">
        <v>11</v>
      </c>
      <c r="E536" s="114" t="s">
        <v>738</v>
      </c>
      <c r="F536" s="114" t="s">
        <v>353</v>
      </c>
    </row>
    <row r="537" spans="1:6" x14ac:dyDescent="0.25">
      <c r="A537" s="90" t="s">
        <v>1386</v>
      </c>
      <c r="B537" s="90" t="s">
        <v>1387</v>
      </c>
      <c r="C537" s="90" t="s">
        <v>271</v>
      </c>
      <c r="D537" s="90">
        <v>11</v>
      </c>
      <c r="E537" s="114" t="s">
        <v>410</v>
      </c>
      <c r="F537" s="114" t="s">
        <v>278</v>
      </c>
    </row>
    <row r="538" spans="1:6" x14ac:dyDescent="0.25">
      <c r="A538" s="113" t="s">
        <v>1388</v>
      </c>
      <c r="B538" s="113" t="s">
        <v>1389</v>
      </c>
      <c r="C538" s="113" t="s">
        <v>276</v>
      </c>
      <c r="D538" s="113">
        <v>11</v>
      </c>
      <c r="E538" s="114" t="s">
        <v>292</v>
      </c>
      <c r="F538" s="114" t="s">
        <v>293</v>
      </c>
    </row>
    <row r="539" spans="1:6" x14ac:dyDescent="0.25">
      <c r="A539" s="90" t="s">
        <v>1390</v>
      </c>
      <c r="B539" s="90" t="s">
        <v>1391</v>
      </c>
      <c r="C539" s="90" t="s">
        <v>271</v>
      </c>
      <c r="D539" s="90">
        <v>11</v>
      </c>
      <c r="E539" s="114" t="s">
        <v>673</v>
      </c>
      <c r="F539" s="114" t="s">
        <v>353</v>
      </c>
    </row>
    <row r="540" spans="1:6" x14ac:dyDescent="0.25">
      <c r="A540" s="113" t="s">
        <v>1392</v>
      </c>
      <c r="B540" s="113" t="s">
        <v>1393</v>
      </c>
      <c r="C540" s="113" t="s">
        <v>271</v>
      </c>
      <c r="D540" s="113">
        <v>11</v>
      </c>
      <c r="E540" s="114" t="s">
        <v>436</v>
      </c>
      <c r="F540" s="114" t="s">
        <v>297</v>
      </c>
    </row>
    <row r="541" spans="1:6" x14ac:dyDescent="0.25">
      <c r="A541" s="90" t="s">
        <v>1394</v>
      </c>
      <c r="B541" s="90" t="s">
        <v>1395</v>
      </c>
      <c r="C541" s="90" t="s">
        <v>271</v>
      </c>
      <c r="D541" s="90">
        <v>11</v>
      </c>
      <c r="E541" s="114" t="s">
        <v>436</v>
      </c>
      <c r="F541" s="114" t="s">
        <v>297</v>
      </c>
    </row>
    <row r="542" spans="1:6" x14ac:dyDescent="0.25">
      <c r="A542" s="113" t="s">
        <v>1396</v>
      </c>
      <c r="B542" s="113" t="s">
        <v>1397</v>
      </c>
      <c r="C542" s="113" t="s">
        <v>271</v>
      </c>
      <c r="D542" s="113">
        <v>33</v>
      </c>
      <c r="E542" s="114" t="s">
        <v>405</v>
      </c>
      <c r="F542" s="114" t="s">
        <v>353</v>
      </c>
    </row>
    <row r="543" spans="1:6" x14ac:dyDescent="0.25">
      <c r="A543" s="90" t="s">
        <v>1398</v>
      </c>
      <c r="B543" s="90" t="s">
        <v>1399</v>
      </c>
      <c r="C543" s="90" t="s">
        <v>276</v>
      </c>
      <c r="D543" s="90">
        <v>11</v>
      </c>
      <c r="E543" s="114" t="s">
        <v>289</v>
      </c>
      <c r="F543" s="114" t="s">
        <v>273</v>
      </c>
    </row>
    <row r="544" spans="1:6" x14ac:dyDescent="0.25">
      <c r="A544" s="113" t="s">
        <v>1400</v>
      </c>
      <c r="B544" s="113" t="s">
        <v>1401</v>
      </c>
      <c r="C544" s="113" t="s">
        <v>271</v>
      </c>
      <c r="D544" s="113">
        <v>11</v>
      </c>
      <c r="E544" s="114" t="s">
        <v>315</v>
      </c>
      <c r="F544" s="114" t="s">
        <v>293</v>
      </c>
    </row>
    <row r="545" spans="1:6" x14ac:dyDescent="0.25">
      <c r="A545" s="90" t="s">
        <v>1402</v>
      </c>
      <c r="B545" s="90" t="s">
        <v>1403</v>
      </c>
      <c r="C545" s="90" t="s">
        <v>276</v>
      </c>
      <c r="D545" s="90">
        <v>11</v>
      </c>
      <c r="E545" s="114" t="s">
        <v>289</v>
      </c>
      <c r="F545" s="114" t="s">
        <v>273</v>
      </c>
    </row>
    <row r="546" spans="1:6" x14ac:dyDescent="0.25">
      <c r="A546" s="113" t="s">
        <v>1404</v>
      </c>
      <c r="B546" s="113" t="s">
        <v>1405</v>
      </c>
      <c r="C546" s="113" t="s">
        <v>271</v>
      </c>
      <c r="D546" s="113">
        <v>11</v>
      </c>
      <c r="E546" s="114" t="s">
        <v>289</v>
      </c>
      <c r="F546" s="114" t="s">
        <v>273</v>
      </c>
    </row>
    <row r="547" spans="1:6" x14ac:dyDescent="0.25">
      <c r="A547" s="90" t="s">
        <v>1406</v>
      </c>
      <c r="B547" s="90" t="s">
        <v>1407</v>
      </c>
      <c r="C547" s="90" t="s">
        <v>276</v>
      </c>
      <c r="D547" s="90">
        <v>11</v>
      </c>
      <c r="E547" s="114" t="s">
        <v>328</v>
      </c>
      <c r="F547" s="114" t="s">
        <v>293</v>
      </c>
    </row>
    <row r="548" spans="1:6" x14ac:dyDescent="0.25">
      <c r="A548" s="113" t="s">
        <v>1408</v>
      </c>
      <c r="B548" s="113" t="s">
        <v>1409</v>
      </c>
      <c r="C548" s="113" t="s">
        <v>276</v>
      </c>
      <c r="D548" s="113">
        <v>11</v>
      </c>
      <c r="E548" s="114" t="s">
        <v>499</v>
      </c>
      <c r="F548" s="114" t="s">
        <v>297</v>
      </c>
    </row>
    <row r="549" spans="1:6" x14ac:dyDescent="0.25">
      <c r="A549" s="90" t="s">
        <v>1410</v>
      </c>
      <c r="B549" s="90" t="s">
        <v>1411</v>
      </c>
      <c r="C549" s="90" t="s">
        <v>338</v>
      </c>
      <c r="D549" s="90">
        <v>11</v>
      </c>
      <c r="E549" s="114" t="s">
        <v>304</v>
      </c>
      <c r="F549" s="114" t="s">
        <v>297</v>
      </c>
    </row>
    <row r="550" spans="1:6" x14ac:dyDescent="0.25">
      <c r="A550" s="113" t="s">
        <v>1412</v>
      </c>
      <c r="B550" s="113" t="s">
        <v>1413</v>
      </c>
      <c r="C550" s="113" t="s">
        <v>276</v>
      </c>
      <c r="D550" s="113">
        <v>11</v>
      </c>
      <c r="E550" s="114" t="s">
        <v>499</v>
      </c>
      <c r="F550" s="114" t="s">
        <v>297</v>
      </c>
    </row>
    <row r="551" spans="1:6" x14ac:dyDescent="0.25">
      <c r="A551" s="90" t="s">
        <v>1414</v>
      </c>
      <c r="B551" s="90" t="s">
        <v>1415</v>
      </c>
      <c r="C551" s="90" t="s">
        <v>276</v>
      </c>
      <c r="D551" s="90">
        <v>11</v>
      </c>
      <c r="E551" s="114" t="s">
        <v>499</v>
      </c>
      <c r="F551" s="114" t="s">
        <v>297</v>
      </c>
    </row>
    <row r="552" spans="1:6" x14ac:dyDescent="0.25">
      <c r="A552" s="113" t="s">
        <v>1416</v>
      </c>
      <c r="B552" s="113" t="s">
        <v>1417</v>
      </c>
      <c r="C552" s="113" t="s">
        <v>271</v>
      </c>
      <c r="D552" s="113">
        <v>11</v>
      </c>
      <c r="E552" s="114" t="s">
        <v>673</v>
      </c>
      <c r="F552" s="114" t="s">
        <v>353</v>
      </c>
    </row>
    <row r="553" spans="1:6" x14ac:dyDescent="0.25">
      <c r="A553" s="90" t="s">
        <v>1418</v>
      </c>
      <c r="B553" s="90" t="s">
        <v>1419</v>
      </c>
      <c r="C553" s="90" t="s">
        <v>356</v>
      </c>
      <c r="D553" s="90">
        <v>11</v>
      </c>
      <c r="E553" s="114" t="s">
        <v>563</v>
      </c>
      <c r="F553" s="114" t="s">
        <v>297</v>
      </c>
    </row>
    <row r="554" spans="1:6" x14ac:dyDescent="0.25">
      <c r="A554" s="113" t="s">
        <v>1420</v>
      </c>
      <c r="B554" s="113" t="s">
        <v>1421</v>
      </c>
      <c r="C554" s="113" t="s">
        <v>276</v>
      </c>
      <c r="D554" s="113">
        <v>11</v>
      </c>
      <c r="E554" s="114" t="s">
        <v>292</v>
      </c>
      <c r="F554" s="114" t="s">
        <v>293</v>
      </c>
    </row>
    <row r="555" spans="1:6" x14ac:dyDescent="0.25">
      <c r="A555" s="90" t="s">
        <v>1422</v>
      </c>
      <c r="B555" s="90" t="s">
        <v>1423</v>
      </c>
      <c r="C555" s="90" t="s">
        <v>338</v>
      </c>
      <c r="D555" s="90">
        <v>11</v>
      </c>
      <c r="E555" s="114" t="s">
        <v>292</v>
      </c>
      <c r="F555" s="114" t="s">
        <v>293</v>
      </c>
    </row>
    <row r="556" spans="1:6" x14ac:dyDescent="0.25">
      <c r="A556" s="113" t="s">
        <v>1424</v>
      </c>
      <c r="B556" s="113" t="s">
        <v>1425</v>
      </c>
      <c r="C556" s="113" t="s">
        <v>271</v>
      </c>
      <c r="D556" s="113">
        <v>11</v>
      </c>
      <c r="E556" s="114" t="s">
        <v>272</v>
      </c>
      <c r="F556" s="114" t="s">
        <v>273</v>
      </c>
    </row>
    <row r="557" spans="1:6" x14ac:dyDescent="0.25">
      <c r="A557" s="90" t="s">
        <v>1426</v>
      </c>
      <c r="B557" s="90" t="s">
        <v>1427</v>
      </c>
      <c r="C557" s="90" t="s">
        <v>276</v>
      </c>
      <c r="D557" s="90">
        <v>11</v>
      </c>
      <c r="E557" s="114" t="s">
        <v>347</v>
      </c>
      <c r="F557" s="114" t="s">
        <v>278</v>
      </c>
    </row>
    <row r="558" spans="1:6" x14ac:dyDescent="0.25">
      <c r="A558" s="113" t="s">
        <v>1428</v>
      </c>
      <c r="B558" s="113" t="s">
        <v>1429</v>
      </c>
      <c r="C558" s="113" t="s">
        <v>271</v>
      </c>
      <c r="D558" s="113">
        <v>11</v>
      </c>
      <c r="E558" s="114" t="s">
        <v>315</v>
      </c>
      <c r="F558" s="114" t="s">
        <v>293</v>
      </c>
    </row>
    <row r="559" spans="1:6" x14ac:dyDescent="0.25">
      <c r="A559" s="90" t="s">
        <v>1430</v>
      </c>
      <c r="B559" s="90" t="s">
        <v>1431</v>
      </c>
      <c r="C559" s="90" t="s">
        <v>338</v>
      </c>
      <c r="D559" s="90">
        <v>11</v>
      </c>
      <c r="E559" s="114" t="s">
        <v>289</v>
      </c>
      <c r="F559" s="114" t="s">
        <v>273</v>
      </c>
    </row>
    <row r="560" spans="1:6" x14ac:dyDescent="0.25">
      <c r="A560" s="113" t="s">
        <v>1432</v>
      </c>
      <c r="B560" s="113" t="s">
        <v>1433</v>
      </c>
      <c r="C560" s="113" t="s">
        <v>271</v>
      </c>
      <c r="D560" s="113">
        <v>11</v>
      </c>
      <c r="E560" s="114" t="s">
        <v>277</v>
      </c>
      <c r="F560" s="114" t="s">
        <v>278</v>
      </c>
    </row>
    <row r="561" spans="1:6" x14ac:dyDescent="0.25">
      <c r="A561" s="90" t="s">
        <v>1434</v>
      </c>
      <c r="B561" s="90" t="s">
        <v>1435</v>
      </c>
      <c r="C561" s="90" t="s">
        <v>271</v>
      </c>
      <c r="D561" s="90">
        <v>11</v>
      </c>
      <c r="E561" s="114" t="s">
        <v>283</v>
      </c>
      <c r="F561" s="114" t="s">
        <v>284</v>
      </c>
    </row>
    <row r="562" spans="1:6" x14ac:dyDescent="0.25">
      <c r="A562" s="113" t="s">
        <v>1436</v>
      </c>
      <c r="B562" s="113" t="s">
        <v>1437</v>
      </c>
      <c r="C562" s="113" t="s">
        <v>276</v>
      </c>
      <c r="D562" s="113">
        <v>11</v>
      </c>
      <c r="E562" s="114" t="s">
        <v>283</v>
      </c>
      <c r="F562" s="114" t="s">
        <v>284</v>
      </c>
    </row>
    <row r="563" spans="1:6" x14ac:dyDescent="0.25">
      <c r="A563" s="90" t="s">
        <v>1438</v>
      </c>
      <c r="B563" s="90" t="s">
        <v>1439</v>
      </c>
      <c r="C563" s="90" t="s">
        <v>271</v>
      </c>
      <c r="D563" s="90">
        <v>11</v>
      </c>
      <c r="E563" s="114" t="s">
        <v>307</v>
      </c>
      <c r="F563" s="114" t="s">
        <v>301</v>
      </c>
    </row>
    <row r="564" spans="1:6" x14ac:dyDescent="0.25">
      <c r="A564" s="113" t="s">
        <v>1440</v>
      </c>
      <c r="B564" s="113" t="s">
        <v>1441</v>
      </c>
      <c r="C564" s="113" t="s">
        <v>276</v>
      </c>
      <c r="D564" s="113">
        <v>82</v>
      </c>
      <c r="E564" s="114" t="s">
        <v>476</v>
      </c>
      <c r="F564" s="114" t="s">
        <v>353</v>
      </c>
    </row>
    <row r="565" spans="1:6" x14ac:dyDescent="0.25">
      <c r="A565" s="90" t="s">
        <v>1442</v>
      </c>
      <c r="B565" s="90" t="s">
        <v>1443</v>
      </c>
      <c r="C565" s="90" t="s">
        <v>276</v>
      </c>
      <c r="D565" s="90">
        <v>11</v>
      </c>
      <c r="E565" s="114" t="s">
        <v>292</v>
      </c>
      <c r="F565" s="114" t="s">
        <v>293</v>
      </c>
    </row>
    <row r="566" spans="1:6" x14ac:dyDescent="0.25">
      <c r="A566" s="113" t="s">
        <v>1444</v>
      </c>
      <c r="B566" s="113" t="s">
        <v>1445</v>
      </c>
      <c r="C566" s="113" t="s">
        <v>276</v>
      </c>
      <c r="D566" s="113">
        <v>11</v>
      </c>
      <c r="E566" s="114" t="s">
        <v>328</v>
      </c>
      <c r="F566" s="114" t="s">
        <v>293</v>
      </c>
    </row>
    <row r="567" spans="1:6" x14ac:dyDescent="0.25">
      <c r="A567" s="90" t="s">
        <v>1446</v>
      </c>
      <c r="B567" s="90" t="s">
        <v>1447</v>
      </c>
      <c r="C567" s="90" t="s">
        <v>271</v>
      </c>
      <c r="D567" s="90">
        <v>11</v>
      </c>
      <c r="E567" s="114" t="s">
        <v>328</v>
      </c>
      <c r="F567" s="114" t="s">
        <v>293</v>
      </c>
    </row>
    <row r="568" spans="1:6" x14ac:dyDescent="0.25">
      <c r="A568" s="113" t="s">
        <v>1448</v>
      </c>
      <c r="B568" s="113" t="s">
        <v>1449</v>
      </c>
      <c r="C568" s="113" t="s">
        <v>276</v>
      </c>
      <c r="D568" s="113">
        <v>11</v>
      </c>
      <c r="E568" s="114" t="s">
        <v>292</v>
      </c>
      <c r="F568" s="114" t="s">
        <v>293</v>
      </c>
    </row>
    <row r="569" spans="1:6" x14ac:dyDescent="0.25">
      <c r="A569" s="90" t="s">
        <v>1450</v>
      </c>
      <c r="B569" s="90" t="s">
        <v>1451</v>
      </c>
      <c r="C569" s="90" t="s">
        <v>276</v>
      </c>
      <c r="D569" s="90">
        <v>11</v>
      </c>
      <c r="E569" s="114" t="s">
        <v>289</v>
      </c>
      <c r="F569" s="114" t="s">
        <v>273</v>
      </c>
    </row>
    <row r="570" spans="1:6" x14ac:dyDescent="0.25">
      <c r="A570" s="113" t="s">
        <v>1452</v>
      </c>
      <c r="B570" s="113" t="s">
        <v>1453</v>
      </c>
      <c r="C570" s="113" t="s">
        <v>271</v>
      </c>
      <c r="D570" s="113">
        <v>11</v>
      </c>
      <c r="E570" s="114" t="s">
        <v>738</v>
      </c>
      <c r="F570" s="114" t="s">
        <v>353</v>
      </c>
    </row>
    <row r="571" spans="1:6" x14ac:dyDescent="0.25">
      <c r="A571" s="90" t="s">
        <v>1454</v>
      </c>
      <c r="B571" s="90" t="s">
        <v>1455</v>
      </c>
      <c r="C571" s="90" t="s">
        <v>271</v>
      </c>
      <c r="D571" s="90">
        <v>11</v>
      </c>
      <c r="E571" s="114" t="s">
        <v>347</v>
      </c>
      <c r="F571" s="114" t="s">
        <v>278</v>
      </c>
    </row>
    <row r="572" spans="1:6" x14ac:dyDescent="0.25">
      <c r="A572" s="113" t="s">
        <v>1456</v>
      </c>
      <c r="B572" s="113" t="s">
        <v>1457</v>
      </c>
      <c r="C572" s="113" t="s">
        <v>276</v>
      </c>
      <c r="D572" s="113">
        <v>11</v>
      </c>
      <c r="E572" s="114" t="s">
        <v>272</v>
      </c>
      <c r="F572" s="114" t="s">
        <v>273</v>
      </c>
    </row>
    <row r="573" spans="1:6" x14ac:dyDescent="0.25">
      <c r="A573" s="90" t="s">
        <v>1458</v>
      </c>
      <c r="B573" s="90" t="s">
        <v>1459</v>
      </c>
      <c r="C573" s="90" t="s">
        <v>271</v>
      </c>
      <c r="D573" s="90">
        <v>11</v>
      </c>
      <c r="E573" s="114" t="s">
        <v>277</v>
      </c>
      <c r="F573" s="114" t="s">
        <v>278</v>
      </c>
    </row>
    <row r="574" spans="1:6" x14ac:dyDescent="0.25">
      <c r="A574" s="113" t="s">
        <v>1460</v>
      </c>
      <c r="B574" s="113" t="s">
        <v>1461</v>
      </c>
      <c r="C574" s="113" t="s">
        <v>271</v>
      </c>
      <c r="D574" s="113">
        <v>33</v>
      </c>
      <c r="E574" s="114" t="s">
        <v>433</v>
      </c>
      <c r="F574" s="114" t="s">
        <v>353</v>
      </c>
    </row>
    <row r="575" spans="1:6" x14ac:dyDescent="0.25">
      <c r="A575" s="90" t="s">
        <v>1462</v>
      </c>
      <c r="B575" s="90" t="s">
        <v>1463</v>
      </c>
      <c r="C575" s="90" t="s">
        <v>271</v>
      </c>
      <c r="D575" s="90">
        <v>33</v>
      </c>
      <c r="E575" s="114" t="s">
        <v>433</v>
      </c>
      <c r="F575" s="114" t="s">
        <v>353</v>
      </c>
    </row>
    <row r="576" spans="1:6" x14ac:dyDescent="0.25">
      <c r="A576" s="113" t="s">
        <v>1464</v>
      </c>
      <c r="B576" s="113" t="s">
        <v>1465</v>
      </c>
      <c r="C576" s="113" t="s">
        <v>271</v>
      </c>
      <c r="D576" s="113">
        <v>33</v>
      </c>
      <c r="E576" s="114" t="s">
        <v>405</v>
      </c>
      <c r="F576" s="114" t="s">
        <v>353</v>
      </c>
    </row>
    <row r="577" spans="1:6" x14ac:dyDescent="0.25">
      <c r="A577" s="90" t="s">
        <v>1466</v>
      </c>
      <c r="B577" s="90" t="s">
        <v>1467</v>
      </c>
      <c r="C577" s="90" t="s">
        <v>338</v>
      </c>
      <c r="D577" s="90">
        <v>11</v>
      </c>
      <c r="E577" s="114" t="s">
        <v>272</v>
      </c>
      <c r="F577" s="114" t="s">
        <v>273</v>
      </c>
    </row>
    <row r="578" spans="1:6" x14ac:dyDescent="0.25">
      <c r="A578" s="113" t="s">
        <v>1468</v>
      </c>
      <c r="B578" s="113" t="s">
        <v>1469</v>
      </c>
      <c r="C578" s="113" t="s">
        <v>338</v>
      </c>
      <c r="D578" s="113">
        <v>11</v>
      </c>
      <c r="E578" s="114" t="s">
        <v>272</v>
      </c>
      <c r="F578" s="114" t="s">
        <v>273</v>
      </c>
    </row>
    <row r="579" spans="1:6" x14ac:dyDescent="0.25">
      <c r="A579" s="90" t="s">
        <v>1470</v>
      </c>
      <c r="B579" s="90" t="s">
        <v>1471</v>
      </c>
      <c r="C579" s="90" t="s">
        <v>338</v>
      </c>
      <c r="D579" s="90">
        <v>11</v>
      </c>
      <c r="E579" s="114" t="s">
        <v>272</v>
      </c>
      <c r="F579" s="114" t="s">
        <v>273</v>
      </c>
    </row>
    <row r="580" spans="1:6" x14ac:dyDescent="0.25">
      <c r="A580" s="113" t="s">
        <v>1472</v>
      </c>
      <c r="B580" s="113" t="s">
        <v>1473</v>
      </c>
      <c r="C580" s="113" t="s">
        <v>271</v>
      </c>
      <c r="D580" s="113">
        <v>11</v>
      </c>
      <c r="E580" s="114" t="s">
        <v>272</v>
      </c>
      <c r="F580" s="114" t="s">
        <v>273</v>
      </c>
    </row>
    <row r="581" spans="1:6" x14ac:dyDescent="0.25">
      <c r="A581" s="90" t="s">
        <v>1474</v>
      </c>
      <c r="B581" s="90" t="s">
        <v>1475</v>
      </c>
      <c r="C581" s="90" t="s">
        <v>338</v>
      </c>
      <c r="D581" s="90">
        <v>11</v>
      </c>
      <c r="E581" s="114" t="s">
        <v>272</v>
      </c>
      <c r="F581" s="114" t="s">
        <v>273</v>
      </c>
    </row>
    <row r="582" spans="1:6" x14ac:dyDescent="0.25">
      <c r="A582" s="113" t="s">
        <v>1476</v>
      </c>
      <c r="B582" s="113" t="s">
        <v>1477</v>
      </c>
      <c r="C582" s="113" t="s">
        <v>271</v>
      </c>
      <c r="D582" s="113">
        <v>11</v>
      </c>
      <c r="E582" s="114" t="s">
        <v>272</v>
      </c>
      <c r="F582" s="114" t="s">
        <v>273</v>
      </c>
    </row>
    <row r="583" spans="1:6" x14ac:dyDescent="0.25">
      <c r="A583" s="90" t="s">
        <v>1478</v>
      </c>
      <c r="B583" s="90" t="s">
        <v>1479</v>
      </c>
      <c r="C583" s="90" t="s">
        <v>271</v>
      </c>
      <c r="D583" s="90">
        <v>11</v>
      </c>
      <c r="E583" s="114" t="s">
        <v>272</v>
      </c>
      <c r="F583" s="114" t="s">
        <v>273</v>
      </c>
    </row>
    <row r="584" spans="1:6" x14ac:dyDescent="0.25">
      <c r="A584" s="113" t="s">
        <v>1480</v>
      </c>
      <c r="B584" s="113" t="s">
        <v>1481</v>
      </c>
      <c r="C584" s="113" t="s">
        <v>276</v>
      </c>
      <c r="D584" s="113">
        <v>82</v>
      </c>
      <c r="E584" s="114" t="s">
        <v>476</v>
      </c>
      <c r="F584" s="114" t="s">
        <v>353</v>
      </c>
    </row>
    <row r="585" spans="1:6" x14ac:dyDescent="0.25">
      <c r="A585" s="90" t="s">
        <v>1482</v>
      </c>
      <c r="B585" s="90" t="s">
        <v>1483</v>
      </c>
      <c r="C585" s="90" t="s">
        <v>271</v>
      </c>
      <c r="D585" s="90">
        <v>11</v>
      </c>
      <c r="E585" s="114" t="s">
        <v>277</v>
      </c>
      <c r="F585" s="114" t="s">
        <v>278</v>
      </c>
    </row>
    <row r="586" spans="1:6" x14ac:dyDescent="0.25">
      <c r="A586" s="113" t="s">
        <v>1484</v>
      </c>
      <c r="B586" s="113" t="s">
        <v>1485</v>
      </c>
      <c r="C586" s="113" t="s">
        <v>271</v>
      </c>
      <c r="D586" s="113">
        <v>11</v>
      </c>
      <c r="E586" s="114" t="s">
        <v>347</v>
      </c>
      <c r="F586" s="114" t="s">
        <v>278</v>
      </c>
    </row>
    <row r="587" spans="1:6" x14ac:dyDescent="0.25">
      <c r="A587" s="90" t="s">
        <v>1486</v>
      </c>
      <c r="B587" s="90" t="s">
        <v>1487</v>
      </c>
      <c r="C587" s="90" t="s">
        <v>271</v>
      </c>
      <c r="D587" s="90">
        <v>82</v>
      </c>
      <c r="E587" s="114" t="s">
        <v>352</v>
      </c>
      <c r="F587" s="114" t="s">
        <v>353</v>
      </c>
    </row>
    <row r="588" spans="1:6" x14ac:dyDescent="0.25">
      <c r="A588" s="113" t="s">
        <v>1488</v>
      </c>
      <c r="B588" s="113" t="s">
        <v>1489</v>
      </c>
      <c r="C588" s="113" t="s">
        <v>271</v>
      </c>
      <c r="D588" s="113">
        <v>11</v>
      </c>
      <c r="E588" s="114" t="s">
        <v>410</v>
      </c>
      <c r="F588" s="114" t="s">
        <v>278</v>
      </c>
    </row>
    <row r="589" spans="1:6" x14ac:dyDescent="0.25">
      <c r="A589" s="90" t="s">
        <v>1490</v>
      </c>
      <c r="B589" s="90" t="s">
        <v>1491</v>
      </c>
      <c r="C589" s="90" t="s">
        <v>276</v>
      </c>
      <c r="D589" s="90">
        <v>11</v>
      </c>
      <c r="E589" s="114" t="s">
        <v>499</v>
      </c>
      <c r="F589" s="114" t="s">
        <v>297</v>
      </c>
    </row>
    <row r="590" spans="1:6" x14ac:dyDescent="0.25">
      <c r="A590" s="113" t="s">
        <v>1492</v>
      </c>
      <c r="B590" s="113" t="s">
        <v>1493</v>
      </c>
      <c r="C590" s="113" t="s">
        <v>271</v>
      </c>
      <c r="D590" s="113">
        <v>11</v>
      </c>
      <c r="E590" s="114" t="s">
        <v>335</v>
      </c>
      <c r="F590" s="114" t="s">
        <v>297</v>
      </c>
    </row>
    <row r="591" spans="1:6" x14ac:dyDescent="0.25">
      <c r="A591" s="90" t="s">
        <v>1494</v>
      </c>
      <c r="B591" s="90" t="s">
        <v>1495</v>
      </c>
      <c r="C591" s="90" t="s">
        <v>271</v>
      </c>
      <c r="D591" s="90">
        <v>33</v>
      </c>
      <c r="E591" s="114" t="s">
        <v>433</v>
      </c>
      <c r="F591" s="114" t="s">
        <v>353</v>
      </c>
    </row>
    <row r="592" spans="1:6" x14ac:dyDescent="0.25">
      <c r="A592" s="113" t="s">
        <v>1496</v>
      </c>
      <c r="B592" s="113" t="s">
        <v>1497</v>
      </c>
      <c r="C592" s="113" t="s">
        <v>276</v>
      </c>
      <c r="D592" s="113">
        <v>11</v>
      </c>
      <c r="E592" s="114" t="s">
        <v>292</v>
      </c>
      <c r="F592" s="114" t="s">
        <v>293</v>
      </c>
    </row>
    <row r="593" spans="1:6" x14ac:dyDescent="0.25">
      <c r="A593" s="90" t="s">
        <v>1498</v>
      </c>
      <c r="B593" s="90" t="s">
        <v>1499</v>
      </c>
      <c r="C593" s="90" t="s">
        <v>276</v>
      </c>
      <c r="D593" s="90">
        <v>11</v>
      </c>
      <c r="E593" s="114" t="s">
        <v>347</v>
      </c>
      <c r="F593" s="114" t="s">
        <v>278</v>
      </c>
    </row>
    <row r="594" spans="1:6" x14ac:dyDescent="0.25">
      <c r="A594" s="113" t="s">
        <v>1500</v>
      </c>
      <c r="B594" s="113" t="s">
        <v>1501</v>
      </c>
      <c r="C594" s="113" t="s">
        <v>276</v>
      </c>
      <c r="D594" s="113">
        <v>11</v>
      </c>
      <c r="E594" s="114" t="s">
        <v>410</v>
      </c>
      <c r="F594" s="114" t="s">
        <v>278</v>
      </c>
    </row>
    <row r="595" spans="1:6" x14ac:dyDescent="0.25">
      <c r="A595" s="90" t="s">
        <v>1502</v>
      </c>
      <c r="B595" s="90" t="s">
        <v>1503</v>
      </c>
      <c r="C595" s="90" t="s">
        <v>338</v>
      </c>
      <c r="D595" s="90">
        <v>11</v>
      </c>
      <c r="E595" s="114" t="s">
        <v>292</v>
      </c>
      <c r="F595" s="114" t="s">
        <v>293</v>
      </c>
    </row>
    <row r="596" spans="1:6" x14ac:dyDescent="0.25">
      <c r="A596" s="113" t="s">
        <v>1504</v>
      </c>
      <c r="B596" s="113" t="s">
        <v>1505</v>
      </c>
      <c r="C596" s="113" t="s">
        <v>338</v>
      </c>
      <c r="D596" s="113">
        <v>11</v>
      </c>
      <c r="E596" s="114" t="s">
        <v>292</v>
      </c>
      <c r="F596" s="114" t="s">
        <v>293</v>
      </c>
    </row>
    <row r="597" spans="1:6" x14ac:dyDescent="0.25">
      <c r="A597" s="90" t="s">
        <v>1506</v>
      </c>
      <c r="B597" s="90" t="s">
        <v>1507</v>
      </c>
      <c r="C597" s="90" t="s">
        <v>271</v>
      </c>
      <c r="D597" s="90">
        <v>11</v>
      </c>
      <c r="E597" s="114" t="s">
        <v>1508</v>
      </c>
      <c r="F597" s="114" t="s">
        <v>293</v>
      </c>
    </row>
    <row r="598" spans="1:6" x14ac:dyDescent="0.25">
      <c r="A598" s="113" t="s">
        <v>1509</v>
      </c>
      <c r="B598" s="113" t="s">
        <v>1510</v>
      </c>
      <c r="C598" s="113" t="s">
        <v>338</v>
      </c>
      <c r="D598" s="113">
        <v>11</v>
      </c>
      <c r="E598" s="114" t="s">
        <v>1508</v>
      </c>
      <c r="F598" s="114" t="s">
        <v>293</v>
      </c>
    </row>
    <row r="599" spans="1:6" x14ac:dyDescent="0.25">
      <c r="A599" s="90" t="s">
        <v>1511</v>
      </c>
      <c r="B599" s="90" t="s">
        <v>1512</v>
      </c>
      <c r="C599" s="90" t="s">
        <v>338</v>
      </c>
      <c r="D599" s="90">
        <v>11</v>
      </c>
      <c r="E599" s="114" t="s">
        <v>1508</v>
      </c>
      <c r="F599" s="114" t="s">
        <v>293</v>
      </c>
    </row>
    <row r="600" spans="1:6" x14ac:dyDescent="0.25">
      <c r="A600" s="113" t="s">
        <v>1513</v>
      </c>
      <c r="B600" s="113" t="s">
        <v>1514</v>
      </c>
      <c r="C600" s="113" t="s">
        <v>338</v>
      </c>
      <c r="D600" s="113">
        <v>11</v>
      </c>
      <c r="E600" s="114" t="s">
        <v>292</v>
      </c>
      <c r="F600" s="114" t="s">
        <v>293</v>
      </c>
    </row>
    <row r="601" spans="1:6" x14ac:dyDescent="0.25">
      <c r="A601" s="90" t="s">
        <v>1515</v>
      </c>
      <c r="B601" s="90" t="s">
        <v>1516</v>
      </c>
      <c r="C601" s="90" t="s">
        <v>338</v>
      </c>
      <c r="D601" s="90">
        <v>11</v>
      </c>
      <c r="E601" s="114" t="s">
        <v>289</v>
      </c>
      <c r="F601" s="114" t="s">
        <v>273</v>
      </c>
    </row>
    <row r="602" spans="1:6" x14ac:dyDescent="0.25">
      <c r="A602" s="113" t="s">
        <v>1517</v>
      </c>
      <c r="B602" s="113" t="s">
        <v>1518</v>
      </c>
      <c r="C602" s="113" t="s">
        <v>338</v>
      </c>
      <c r="D602" s="113">
        <v>11</v>
      </c>
      <c r="E602" s="114" t="s">
        <v>289</v>
      </c>
      <c r="F602" s="114" t="s">
        <v>273</v>
      </c>
    </row>
    <row r="603" spans="1:6" x14ac:dyDescent="0.25">
      <c r="A603" s="90" t="s">
        <v>1519</v>
      </c>
      <c r="B603" s="90" t="s">
        <v>1520</v>
      </c>
      <c r="C603" s="90" t="s">
        <v>338</v>
      </c>
      <c r="D603" s="90">
        <v>11</v>
      </c>
      <c r="E603" s="114" t="s">
        <v>289</v>
      </c>
      <c r="F603" s="114" t="s">
        <v>273</v>
      </c>
    </row>
    <row r="604" spans="1:6" x14ac:dyDescent="0.25">
      <c r="A604" s="113" t="s">
        <v>1521</v>
      </c>
      <c r="B604" s="113" t="s">
        <v>1522</v>
      </c>
      <c r="C604" s="113" t="s">
        <v>338</v>
      </c>
      <c r="D604" s="113">
        <v>11</v>
      </c>
      <c r="E604" s="114" t="s">
        <v>1508</v>
      </c>
      <c r="F604" s="114" t="s">
        <v>293</v>
      </c>
    </row>
    <row r="605" spans="1:6" x14ac:dyDescent="0.25">
      <c r="A605" s="90" t="s">
        <v>1523</v>
      </c>
      <c r="B605" s="90" t="s">
        <v>1524</v>
      </c>
      <c r="C605" s="90" t="s">
        <v>338</v>
      </c>
      <c r="D605" s="90">
        <v>11</v>
      </c>
      <c r="E605" s="114" t="s">
        <v>1508</v>
      </c>
      <c r="F605" s="114" t="s">
        <v>293</v>
      </c>
    </row>
    <row r="606" spans="1:6" x14ac:dyDescent="0.25">
      <c r="A606" s="113" t="s">
        <v>1525</v>
      </c>
      <c r="B606" s="113" t="s">
        <v>1526</v>
      </c>
      <c r="C606" s="113" t="s">
        <v>338</v>
      </c>
      <c r="D606" s="113">
        <v>11</v>
      </c>
      <c r="E606" s="114" t="s">
        <v>292</v>
      </c>
      <c r="F606" s="114" t="s">
        <v>293</v>
      </c>
    </row>
    <row r="607" spans="1:6" x14ac:dyDescent="0.25">
      <c r="A607" s="90" t="s">
        <v>1527</v>
      </c>
      <c r="B607" s="90" t="s">
        <v>1528</v>
      </c>
      <c r="C607" s="90" t="s">
        <v>271</v>
      </c>
      <c r="D607" s="90">
        <v>11</v>
      </c>
      <c r="E607" s="114" t="s">
        <v>490</v>
      </c>
      <c r="F607" s="114" t="s">
        <v>273</v>
      </c>
    </row>
    <row r="608" spans="1:6" x14ac:dyDescent="0.25">
      <c r="A608" s="113" t="s">
        <v>1529</v>
      </c>
      <c r="B608" s="113" t="s">
        <v>1530</v>
      </c>
      <c r="C608" s="113" t="s">
        <v>338</v>
      </c>
      <c r="D608" s="113">
        <v>33</v>
      </c>
      <c r="E608" s="114" t="s">
        <v>405</v>
      </c>
      <c r="F608" s="114" t="s">
        <v>353</v>
      </c>
    </row>
    <row r="609" spans="1:6" x14ac:dyDescent="0.25">
      <c r="A609" s="90" t="s">
        <v>1531</v>
      </c>
      <c r="B609" s="90" t="s">
        <v>1532</v>
      </c>
      <c r="C609" s="90" t="s">
        <v>271</v>
      </c>
      <c r="D609" s="90">
        <v>11</v>
      </c>
      <c r="E609" s="114" t="s">
        <v>360</v>
      </c>
      <c r="F609" s="114" t="s">
        <v>284</v>
      </c>
    </row>
  </sheetData>
  <sheetProtection autoFilter="0"/>
  <autoFilter ref="A1:F606" xr:uid="{00000000-0009-0000-0000-000005000000}"/>
  <sortState xmlns:xlrd2="http://schemas.microsoft.com/office/spreadsheetml/2017/richdata2" ref="M32:M44">
    <sortCondition ref="M32"/>
  </sortState>
  <customSheetViews>
    <customSheetView guid="{7CCD9251-51C6-4333-9DFC-F0E7E1657E02}" showAutoFilter="1" hiddenColumns="1">
      <pane xSplit="3" ySplit="1" topLeftCell="E2" activePane="bottomRight" state="frozen"/>
      <selection pane="bottomRight" activeCell="E15" sqref="E15"/>
      <pageMargins left="0.7" right="0.7" top="0.78740157499999996" bottom="0.78740157499999996" header="0.3" footer="0.3"/>
      <pageSetup paperSize="9" orientation="portrait" verticalDpi="598" r:id="rId1"/>
      <autoFilter ref="A1:F526" xr:uid="{3B2CE699-46B7-4254-A53D-32624D244029}"/>
    </customSheetView>
    <customSheetView guid="{53388AB9-8B59-4A28-82C7-1ED867FCDCB0}" showAutoFilter="1" hiddenColumns="1">
      <pane xSplit="3" ySplit="1" topLeftCell="E2" activePane="bottomRight" state="frozen"/>
      <selection pane="bottomRight" activeCell="E8" sqref="E8"/>
      <pageMargins left="0.7" right="0.7" top="0.78740157499999996" bottom="0.78740157499999996" header="0.3" footer="0.3"/>
      <pageSetup paperSize="9" orientation="portrait" verticalDpi="598" r:id="rId2"/>
      <autoFilter ref="A1:F526" xr:uid="{27D35DE0-EBD0-4372-BFB5-9C11C3AAF2E1}"/>
    </customSheetView>
    <customSheetView guid="{B5BB30FC-DC11-453A-BC86-9734CB43BB67}" showAutoFilter="1" hiddenColumns="1">
      <pane xSplit="3" ySplit="1" topLeftCell="E2" activePane="bottomRight" state="frozen"/>
      <selection pane="bottomRight" activeCell="E5" sqref="E5"/>
      <pageMargins left="0.7" right="0.7" top="0.78740157499999996" bottom="0.78740157499999996" header="0.3" footer="0.3"/>
      <pageSetup paperSize="9" orientation="portrait" verticalDpi="598" r:id="rId3"/>
      <autoFilter ref="A1:F526" xr:uid="{47829134-ACD6-410D-88A1-5754659F2C42}"/>
    </customSheetView>
    <customSheetView guid="{7A2FEC42-23AE-41F0-99FD-7080896BF682}" showAutoFilter="1" hiddenColumns="1">
      <pane xSplit="3" ySplit="1" topLeftCell="E140" activePane="bottomRight" state="frozen"/>
      <selection pane="bottomRight" activeCell="E2" sqref="E2"/>
      <pageMargins left="0.7" right="0.7" top="0.78740157499999996" bottom="0.78740157499999996" header="0.3" footer="0.3"/>
      <pageSetup paperSize="9" orientation="portrait" verticalDpi="598" r:id="rId4"/>
      <autoFilter ref="A1:F526" xr:uid="{71B77B86-19FB-4CF6-B20A-624A14819EA8}"/>
    </customSheetView>
  </customSheetViews>
  <pageMargins left="0.7" right="0.7" top="0.78740157499999996" bottom="0.78740157499999996" header="0.3" footer="0.3"/>
  <pageSetup paperSize="9" orientation="portrait" verticalDpi="598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3"/>
  <dimension ref="A1:C2017"/>
  <sheetViews>
    <sheetView topLeftCell="C1" workbookViewId="0">
      <selection sqref="A1:B2017"/>
    </sheetView>
  </sheetViews>
  <sheetFormatPr baseColWidth="10" defaultColWidth="11.44140625" defaultRowHeight="13.2" outlineLevelCol="1" x14ac:dyDescent="0.25"/>
  <cols>
    <col min="1" max="1" width="7.109375" hidden="1" customWidth="1" outlineLevel="1"/>
    <col min="2" max="2" width="5.6640625" hidden="1" customWidth="1" outlineLevel="1"/>
    <col min="3" max="3" width="11.44140625" collapsed="1"/>
  </cols>
  <sheetData>
    <row r="1" spans="1:2" x14ac:dyDescent="0.25">
      <c r="A1" t="s">
        <v>54</v>
      </c>
      <c r="B1" t="s">
        <v>55</v>
      </c>
    </row>
    <row r="2" spans="1:2" x14ac:dyDescent="0.25">
      <c r="A2">
        <v>1</v>
      </c>
      <c r="B2">
        <v>0</v>
      </c>
    </row>
    <row r="3" spans="1:2" x14ac:dyDescent="0.25">
      <c r="A3">
        <v>2</v>
      </c>
      <c r="B3">
        <v>0</v>
      </c>
    </row>
    <row r="4" spans="1:2" x14ac:dyDescent="0.25">
      <c r="A4">
        <v>3</v>
      </c>
      <c r="B4">
        <v>1</v>
      </c>
    </row>
    <row r="5" spans="1:2" x14ac:dyDescent="0.25">
      <c r="A5">
        <v>4</v>
      </c>
      <c r="B5">
        <v>2</v>
      </c>
    </row>
    <row r="6" spans="1:2" x14ac:dyDescent="0.25">
      <c r="A6">
        <v>5</v>
      </c>
      <c r="B6">
        <v>3</v>
      </c>
    </row>
    <row r="7" spans="1:2" x14ac:dyDescent="0.25">
      <c r="A7">
        <v>6</v>
      </c>
      <c r="B7">
        <v>4</v>
      </c>
    </row>
    <row r="8" spans="1:2" x14ac:dyDescent="0.25">
      <c r="A8">
        <v>7</v>
      </c>
      <c r="B8">
        <v>5</v>
      </c>
    </row>
    <row r="9" spans="1:2" x14ac:dyDescent="0.25">
      <c r="A9">
        <v>8</v>
      </c>
      <c r="B9">
        <v>6</v>
      </c>
    </row>
    <row r="10" spans="1:2" x14ac:dyDescent="0.25">
      <c r="A10">
        <v>9</v>
      </c>
      <c r="B10">
        <v>7</v>
      </c>
    </row>
    <row r="11" spans="1:2" x14ac:dyDescent="0.25">
      <c r="A11">
        <v>10</v>
      </c>
      <c r="B11">
        <v>8</v>
      </c>
    </row>
    <row r="12" spans="1:2" x14ac:dyDescent="0.25">
      <c r="A12">
        <v>11</v>
      </c>
      <c r="B12">
        <v>9</v>
      </c>
    </row>
    <row r="13" spans="1:2" x14ac:dyDescent="0.25">
      <c r="A13">
        <v>12</v>
      </c>
      <c r="B13">
        <v>10</v>
      </c>
    </row>
    <row r="14" spans="1:2" x14ac:dyDescent="0.25">
      <c r="A14">
        <v>13</v>
      </c>
      <c r="B14">
        <v>11</v>
      </c>
    </row>
    <row r="15" spans="1:2" x14ac:dyDescent="0.25">
      <c r="A15">
        <v>14</v>
      </c>
      <c r="B15">
        <v>12</v>
      </c>
    </row>
    <row r="16" spans="1:2" x14ac:dyDescent="0.25">
      <c r="A16">
        <v>15</v>
      </c>
      <c r="B16">
        <v>12</v>
      </c>
    </row>
    <row r="17" spans="1:2" x14ac:dyDescent="0.25">
      <c r="A17">
        <v>16</v>
      </c>
      <c r="B17">
        <v>12</v>
      </c>
    </row>
    <row r="18" spans="1:2" x14ac:dyDescent="0.25">
      <c r="A18">
        <v>17</v>
      </c>
      <c r="B18">
        <v>12</v>
      </c>
    </row>
    <row r="19" spans="1:2" x14ac:dyDescent="0.25">
      <c r="A19">
        <v>18</v>
      </c>
      <c r="B19">
        <v>12</v>
      </c>
    </row>
    <row r="20" spans="1:2" x14ac:dyDescent="0.25">
      <c r="A20">
        <v>19</v>
      </c>
      <c r="B20">
        <v>12</v>
      </c>
    </row>
    <row r="21" spans="1:2" x14ac:dyDescent="0.25">
      <c r="A21">
        <v>20</v>
      </c>
      <c r="B21">
        <v>12</v>
      </c>
    </row>
    <row r="22" spans="1:2" x14ac:dyDescent="0.25">
      <c r="A22">
        <v>21</v>
      </c>
      <c r="B22">
        <v>12</v>
      </c>
    </row>
    <row r="23" spans="1:2" x14ac:dyDescent="0.25">
      <c r="A23">
        <v>22</v>
      </c>
      <c r="B23">
        <v>12</v>
      </c>
    </row>
    <row r="24" spans="1:2" x14ac:dyDescent="0.25">
      <c r="A24">
        <v>23</v>
      </c>
      <c r="B24">
        <v>12</v>
      </c>
    </row>
    <row r="25" spans="1:2" x14ac:dyDescent="0.25">
      <c r="A25">
        <v>24</v>
      </c>
      <c r="B25">
        <v>12</v>
      </c>
    </row>
    <row r="26" spans="1:2" x14ac:dyDescent="0.25">
      <c r="A26">
        <v>25</v>
      </c>
      <c r="B26">
        <v>12</v>
      </c>
    </row>
    <row r="27" spans="1:2" x14ac:dyDescent="0.25">
      <c r="A27">
        <v>26</v>
      </c>
      <c r="B27">
        <v>12</v>
      </c>
    </row>
    <row r="28" spans="1:2" x14ac:dyDescent="0.25">
      <c r="A28">
        <v>27</v>
      </c>
      <c r="B28">
        <v>13</v>
      </c>
    </row>
    <row r="29" spans="1:2" x14ac:dyDescent="0.25">
      <c r="A29">
        <v>28</v>
      </c>
      <c r="B29">
        <v>14</v>
      </c>
    </row>
    <row r="30" spans="1:2" x14ac:dyDescent="0.25">
      <c r="A30">
        <v>29</v>
      </c>
      <c r="B30">
        <v>15</v>
      </c>
    </row>
    <row r="31" spans="1:2" x14ac:dyDescent="0.25">
      <c r="A31">
        <v>30</v>
      </c>
      <c r="B31">
        <v>16</v>
      </c>
    </row>
    <row r="32" spans="1:2" x14ac:dyDescent="0.25">
      <c r="A32">
        <v>31</v>
      </c>
      <c r="B32">
        <v>17</v>
      </c>
    </row>
    <row r="33" spans="1:2" x14ac:dyDescent="0.25">
      <c r="A33">
        <v>32</v>
      </c>
      <c r="B33">
        <v>18</v>
      </c>
    </row>
    <row r="34" spans="1:2" x14ac:dyDescent="0.25">
      <c r="A34">
        <v>33</v>
      </c>
      <c r="B34">
        <v>19</v>
      </c>
    </row>
    <row r="35" spans="1:2" x14ac:dyDescent="0.25">
      <c r="A35">
        <v>34</v>
      </c>
      <c r="B35">
        <v>20</v>
      </c>
    </row>
    <row r="36" spans="1:2" x14ac:dyDescent="0.25">
      <c r="A36">
        <v>35</v>
      </c>
      <c r="B36">
        <v>21</v>
      </c>
    </row>
    <row r="37" spans="1:2" x14ac:dyDescent="0.25">
      <c r="A37">
        <v>36</v>
      </c>
      <c r="B37">
        <v>22</v>
      </c>
    </row>
    <row r="38" spans="1:2" x14ac:dyDescent="0.25">
      <c r="A38">
        <v>37</v>
      </c>
      <c r="B38">
        <v>23</v>
      </c>
    </row>
    <row r="39" spans="1:2" x14ac:dyDescent="0.25">
      <c r="A39">
        <v>38</v>
      </c>
      <c r="B39">
        <v>24</v>
      </c>
    </row>
    <row r="40" spans="1:2" x14ac:dyDescent="0.25">
      <c r="A40">
        <v>39</v>
      </c>
      <c r="B40">
        <v>24</v>
      </c>
    </row>
    <row r="41" spans="1:2" x14ac:dyDescent="0.25">
      <c r="A41">
        <v>40</v>
      </c>
      <c r="B41">
        <v>24</v>
      </c>
    </row>
    <row r="42" spans="1:2" x14ac:dyDescent="0.25">
      <c r="A42">
        <v>41</v>
      </c>
      <c r="B42">
        <v>24</v>
      </c>
    </row>
    <row r="43" spans="1:2" x14ac:dyDescent="0.25">
      <c r="A43">
        <v>42</v>
      </c>
      <c r="B43">
        <v>24</v>
      </c>
    </row>
    <row r="44" spans="1:2" x14ac:dyDescent="0.25">
      <c r="A44">
        <v>43</v>
      </c>
      <c r="B44">
        <v>24</v>
      </c>
    </row>
    <row r="45" spans="1:2" x14ac:dyDescent="0.25">
      <c r="A45">
        <v>44</v>
      </c>
      <c r="B45">
        <v>24</v>
      </c>
    </row>
    <row r="46" spans="1:2" x14ac:dyDescent="0.25">
      <c r="A46">
        <v>45</v>
      </c>
      <c r="B46">
        <v>24</v>
      </c>
    </row>
    <row r="47" spans="1:2" x14ac:dyDescent="0.25">
      <c r="A47">
        <v>46</v>
      </c>
      <c r="B47">
        <v>24</v>
      </c>
    </row>
    <row r="48" spans="1:2" x14ac:dyDescent="0.25">
      <c r="A48">
        <v>47</v>
      </c>
      <c r="B48">
        <v>24</v>
      </c>
    </row>
    <row r="49" spans="1:2" x14ac:dyDescent="0.25">
      <c r="A49">
        <v>48</v>
      </c>
      <c r="B49">
        <v>24</v>
      </c>
    </row>
    <row r="50" spans="1:2" x14ac:dyDescent="0.25">
      <c r="A50">
        <v>49</v>
      </c>
      <c r="B50">
        <v>24</v>
      </c>
    </row>
    <row r="51" spans="1:2" x14ac:dyDescent="0.25">
      <c r="A51">
        <v>50</v>
      </c>
      <c r="B51">
        <v>24</v>
      </c>
    </row>
    <row r="52" spans="1:2" x14ac:dyDescent="0.25">
      <c r="A52">
        <v>51</v>
      </c>
      <c r="B52">
        <v>25</v>
      </c>
    </row>
    <row r="53" spans="1:2" x14ac:dyDescent="0.25">
      <c r="A53">
        <v>52</v>
      </c>
      <c r="B53">
        <v>26</v>
      </c>
    </row>
    <row r="54" spans="1:2" x14ac:dyDescent="0.25">
      <c r="A54">
        <v>53</v>
      </c>
      <c r="B54">
        <v>27</v>
      </c>
    </row>
    <row r="55" spans="1:2" x14ac:dyDescent="0.25">
      <c r="A55">
        <v>54</v>
      </c>
      <c r="B55">
        <v>28</v>
      </c>
    </row>
    <row r="56" spans="1:2" x14ac:dyDescent="0.25">
      <c r="A56">
        <v>55</v>
      </c>
      <c r="B56">
        <v>29</v>
      </c>
    </row>
    <row r="57" spans="1:2" x14ac:dyDescent="0.25">
      <c r="A57">
        <v>56</v>
      </c>
      <c r="B57">
        <v>30</v>
      </c>
    </row>
    <row r="58" spans="1:2" x14ac:dyDescent="0.25">
      <c r="A58">
        <v>57</v>
      </c>
      <c r="B58">
        <v>31</v>
      </c>
    </row>
    <row r="59" spans="1:2" x14ac:dyDescent="0.25">
      <c r="A59">
        <v>58</v>
      </c>
      <c r="B59">
        <v>32</v>
      </c>
    </row>
    <row r="60" spans="1:2" x14ac:dyDescent="0.25">
      <c r="A60">
        <v>59</v>
      </c>
      <c r="B60">
        <v>33</v>
      </c>
    </row>
    <row r="61" spans="1:2" x14ac:dyDescent="0.25">
      <c r="A61">
        <v>60</v>
      </c>
      <c r="B61">
        <v>34</v>
      </c>
    </row>
    <row r="62" spans="1:2" x14ac:dyDescent="0.25">
      <c r="A62">
        <v>61</v>
      </c>
      <c r="B62">
        <v>35</v>
      </c>
    </row>
    <row r="63" spans="1:2" x14ac:dyDescent="0.25">
      <c r="A63">
        <v>62</v>
      </c>
      <c r="B63">
        <v>36</v>
      </c>
    </row>
    <row r="64" spans="1:2" x14ac:dyDescent="0.25">
      <c r="A64">
        <v>63</v>
      </c>
      <c r="B64">
        <v>36</v>
      </c>
    </row>
    <row r="65" spans="1:2" x14ac:dyDescent="0.25">
      <c r="A65">
        <v>64</v>
      </c>
      <c r="B65">
        <v>36</v>
      </c>
    </row>
    <row r="66" spans="1:2" x14ac:dyDescent="0.25">
      <c r="A66">
        <v>65</v>
      </c>
      <c r="B66">
        <v>36</v>
      </c>
    </row>
    <row r="67" spans="1:2" x14ac:dyDescent="0.25">
      <c r="A67">
        <v>66</v>
      </c>
      <c r="B67">
        <v>36</v>
      </c>
    </row>
    <row r="68" spans="1:2" x14ac:dyDescent="0.25">
      <c r="A68">
        <v>67</v>
      </c>
      <c r="B68">
        <v>36</v>
      </c>
    </row>
    <row r="69" spans="1:2" x14ac:dyDescent="0.25">
      <c r="A69">
        <v>68</v>
      </c>
      <c r="B69">
        <v>36</v>
      </c>
    </row>
    <row r="70" spans="1:2" x14ac:dyDescent="0.25">
      <c r="A70">
        <v>69</v>
      </c>
      <c r="B70">
        <v>36</v>
      </c>
    </row>
    <row r="71" spans="1:2" x14ac:dyDescent="0.25">
      <c r="A71">
        <v>70</v>
      </c>
      <c r="B71">
        <v>36</v>
      </c>
    </row>
    <row r="72" spans="1:2" x14ac:dyDescent="0.25">
      <c r="A72">
        <v>71</v>
      </c>
      <c r="B72">
        <v>36</v>
      </c>
    </row>
    <row r="73" spans="1:2" x14ac:dyDescent="0.25">
      <c r="A73">
        <v>72</v>
      </c>
      <c r="B73">
        <v>36</v>
      </c>
    </row>
    <row r="74" spans="1:2" x14ac:dyDescent="0.25">
      <c r="A74">
        <v>73</v>
      </c>
      <c r="B74">
        <v>36</v>
      </c>
    </row>
    <row r="75" spans="1:2" x14ac:dyDescent="0.25">
      <c r="A75">
        <v>74</v>
      </c>
      <c r="B75">
        <v>36</v>
      </c>
    </row>
    <row r="76" spans="1:2" x14ac:dyDescent="0.25">
      <c r="A76">
        <v>75</v>
      </c>
      <c r="B76">
        <v>37</v>
      </c>
    </row>
    <row r="77" spans="1:2" x14ac:dyDescent="0.25">
      <c r="A77">
        <v>76</v>
      </c>
      <c r="B77">
        <v>38</v>
      </c>
    </row>
    <row r="78" spans="1:2" x14ac:dyDescent="0.25">
      <c r="A78">
        <v>77</v>
      </c>
      <c r="B78">
        <v>39</v>
      </c>
    </row>
    <row r="79" spans="1:2" x14ac:dyDescent="0.25">
      <c r="A79">
        <v>78</v>
      </c>
      <c r="B79">
        <v>40</v>
      </c>
    </row>
    <row r="80" spans="1:2" x14ac:dyDescent="0.25">
      <c r="A80">
        <v>79</v>
      </c>
      <c r="B80">
        <v>41</v>
      </c>
    </row>
    <row r="81" spans="1:2" x14ac:dyDescent="0.25">
      <c r="A81">
        <v>80</v>
      </c>
      <c r="B81">
        <v>42</v>
      </c>
    </row>
    <row r="82" spans="1:2" x14ac:dyDescent="0.25">
      <c r="A82">
        <v>81</v>
      </c>
      <c r="B82">
        <v>43</v>
      </c>
    </row>
    <row r="83" spans="1:2" x14ac:dyDescent="0.25">
      <c r="A83">
        <v>82</v>
      </c>
      <c r="B83">
        <v>44</v>
      </c>
    </row>
    <row r="84" spans="1:2" x14ac:dyDescent="0.25">
      <c r="A84">
        <v>83</v>
      </c>
      <c r="B84">
        <v>45</v>
      </c>
    </row>
    <row r="85" spans="1:2" x14ac:dyDescent="0.25">
      <c r="A85">
        <v>84</v>
      </c>
      <c r="B85">
        <v>46</v>
      </c>
    </row>
    <row r="86" spans="1:2" x14ac:dyDescent="0.25">
      <c r="A86">
        <v>85</v>
      </c>
      <c r="B86">
        <v>47</v>
      </c>
    </row>
    <row r="87" spans="1:2" x14ac:dyDescent="0.25">
      <c r="A87">
        <v>86</v>
      </c>
      <c r="B87">
        <v>48</v>
      </c>
    </row>
    <row r="88" spans="1:2" x14ac:dyDescent="0.25">
      <c r="A88">
        <v>87</v>
      </c>
      <c r="B88">
        <v>48</v>
      </c>
    </row>
    <row r="89" spans="1:2" x14ac:dyDescent="0.25">
      <c r="A89">
        <v>88</v>
      </c>
      <c r="B89">
        <v>48</v>
      </c>
    </row>
    <row r="90" spans="1:2" x14ac:dyDescent="0.25">
      <c r="A90">
        <v>89</v>
      </c>
      <c r="B90">
        <v>48</v>
      </c>
    </row>
    <row r="91" spans="1:2" x14ac:dyDescent="0.25">
      <c r="A91">
        <v>90</v>
      </c>
      <c r="B91">
        <v>48</v>
      </c>
    </row>
    <row r="92" spans="1:2" x14ac:dyDescent="0.25">
      <c r="A92">
        <v>91</v>
      </c>
      <c r="B92">
        <v>48</v>
      </c>
    </row>
    <row r="93" spans="1:2" x14ac:dyDescent="0.25">
      <c r="A93">
        <v>92</v>
      </c>
      <c r="B93">
        <v>48</v>
      </c>
    </row>
    <row r="94" spans="1:2" x14ac:dyDescent="0.25">
      <c r="A94">
        <v>93</v>
      </c>
      <c r="B94">
        <v>48</v>
      </c>
    </row>
    <row r="95" spans="1:2" x14ac:dyDescent="0.25">
      <c r="A95">
        <v>94</v>
      </c>
      <c r="B95">
        <v>48</v>
      </c>
    </row>
    <row r="96" spans="1:2" x14ac:dyDescent="0.25">
      <c r="A96">
        <v>95</v>
      </c>
      <c r="B96">
        <v>48</v>
      </c>
    </row>
    <row r="97" spans="1:2" x14ac:dyDescent="0.25">
      <c r="A97">
        <v>96</v>
      </c>
      <c r="B97">
        <v>48</v>
      </c>
    </row>
    <row r="98" spans="1:2" x14ac:dyDescent="0.25">
      <c r="A98">
        <v>97</v>
      </c>
      <c r="B98">
        <v>48</v>
      </c>
    </row>
    <row r="99" spans="1:2" x14ac:dyDescent="0.25">
      <c r="A99">
        <v>98</v>
      </c>
      <c r="B99">
        <v>48</v>
      </c>
    </row>
    <row r="100" spans="1:2" x14ac:dyDescent="0.25">
      <c r="A100">
        <v>99</v>
      </c>
      <c r="B100">
        <v>49</v>
      </c>
    </row>
    <row r="101" spans="1:2" x14ac:dyDescent="0.25">
      <c r="A101">
        <v>100</v>
      </c>
      <c r="B101">
        <v>50</v>
      </c>
    </row>
    <row r="102" spans="1:2" x14ac:dyDescent="0.25">
      <c r="A102">
        <v>101</v>
      </c>
      <c r="B102">
        <v>51</v>
      </c>
    </row>
    <row r="103" spans="1:2" x14ac:dyDescent="0.25">
      <c r="A103">
        <v>102</v>
      </c>
      <c r="B103">
        <v>52</v>
      </c>
    </row>
    <row r="104" spans="1:2" x14ac:dyDescent="0.25">
      <c r="A104">
        <v>103</v>
      </c>
      <c r="B104">
        <v>53</v>
      </c>
    </row>
    <row r="105" spans="1:2" x14ac:dyDescent="0.25">
      <c r="A105">
        <v>104</v>
      </c>
      <c r="B105">
        <v>54</v>
      </c>
    </row>
    <row r="106" spans="1:2" x14ac:dyDescent="0.25">
      <c r="A106">
        <v>105</v>
      </c>
      <c r="B106">
        <v>55</v>
      </c>
    </row>
    <row r="107" spans="1:2" x14ac:dyDescent="0.25">
      <c r="A107">
        <v>106</v>
      </c>
      <c r="B107">
        <v>56</v>
      </c>
    </row>
    <row r="108" spans="1:2" x14ac:dyDescent="0.25">
      <c r="A108">
        <v>107</v>
      </c>
      <c r="B108">
        <v>57</v>
      </c>
    </row>
    <row r="109" spans="1:2" x14ac:dyDescent="0.25">
      <c r="A109">
        <v>108</v>
      </c>
      <c r="B109">
        <v>58</v>
      </c>
    </row>
    <row r="110" spans="1:2" x14ac:dyDescent="0.25">
      <c r="A110">
        <v>109</v>
      </c>
      <c r="B110">
        <v>59</v>
      </c>
    </row>
    <row r="111" spans="1:2" x14ac:dyDescent="0.25">
      <c r="A111">
        <v>110</v>
      </c>
      <c r="B111">
        <v>60</v>
      </c>
    </row>
    <row r="112" spans="1:2" x14ac:dyDescent="0.25">
      <c r="A112">
        <v>111</v>
      </c>
      <c r="B112">
        <v>60</v>
      </c>
    </row>
    <row r="113" spans="1:2" x14ac:dyDescent="0.25">
      <c r="A113">
        <v>112</v>
      </c>
      <c r="B113">
        <v>60</v>
      </c>
    </row>
    <row r="114" spans="1:2" x14ac:dyDescent="0.25">
      <c r="A114">
        <v>113</v>
      </c>
      <c r="B114">
        <v>60</v>
      </c>
    </row>
    <row r="115" spans="1:2" x14ac:dyDescent="0.25">
      <c r="A115">
        <v>114</v>
      </c>
      <c r="B115">
        <v>60</v>
      </c>
    </row>
    <row r="116" spans="1:2" x14ac:dyDescent="0.25">
      <c r="A116">
        <v>115</v>
      </c>
      <c r="B116">
        <v>60</v>
      </c>
    </row>
    <row r="117" spans="1:2" x14ac:dyDescent="0.25">
      <c r="A117">
        <v>116</v>
      </c>
      <c r="B117">
        <v>60</v>
      </c>
    </row>
    <row r="118" spans="1:2" x14ac:dyDescent="0.25">
      <c r="A118">
        <v>117</v>
      </c>
      <c r="B118">
        <v>60</v>
      </c>
    </row>
    <row r="119" spans="1:2" x14ac:dyDescent="0.25">
      <c r="A119">
        <v>118</v>
      </c>
      <c r="B119">
        <v>60</v>
      </c>
    </row>
    <row r="120" spans="1:2" x14ac:dyDescent="0.25">
      <c r="A120">
        <v>119</v>
      </c>
      <c r="B120">
        <v>60</v>
      </c>
    </row>
    <row r="121" spans="1:2" x14ac:dyDescent="0.25">
      <c r="A121">
        <v>120</v>
      </c>
      <c r="B121">
        <v>60</v>
      </c>
    </row>
    <row r="122" spans="1:2" x14ac:dyDescent="0.25">
      <c r="A122">
        <v>121</v>
      </c>
      <c r="B122">
        <v>60</v>
      </c>
    </row>
    <row r="123" spans="1:2" x14ac:dyDescent="0.25">
      <c r="A123">
        <v>122</v>
      </c>
      <c r="B123">
        <v>60</v>
      </c>
    </row>
    <row r="124" spans="1:2" x14ac:dyDescent="0.25">
      <c r="A124">
        <v>123</v>
      </c>
      <c r="B124">
        <v>61</v>
      </c>
    </row>
    <row r="125" spans="1:2" x14ac:dyDescent="0.25">
      <c r="A125">
        <v>124</v>
      </c>
      <c r="B125">
        <v>62</v>
      </c>
    </row>
    <row r="126" spans="1:2" x14ac:dyDescent="0.25">
      <c r="A126">
        <v>125</v>
      </c>
      <c r="B126">
        <v>63</v>
      </c>
    </row>
    <row r="127" spans="1:2" x14ac:dyDescent="0.25">
      <c r="A127">
        <v>126</v>
      </c>
      <c r="B127">
        <v>64</v>
      </c>
    </row>
    <row r="128" spans="1:2" x14ac:dyDescent="0.25">
      <c r="A128">
        <v>127</v>
      </c>
      <c r="B128">
        <v>65</v>
      </c>
    </row>
    <row r="129" spans="1:2" x14ac:dyDescent="0.25">
      <c r="A129">
        <v>128</v>
      </c>
      <c r="B129">
        <v>66</v>
      </c>
    </row>
    <row r="130" spans="1:2" x14ac:dyDescent="0.25">
      <c r="A130">
        <v>129</v>
      </c>
      <c r="B130">
        <v>67</v>
      </c>
    </row>
    <row r="131" spans="1:2" x14ac:dyDescent="0.25">
      <c r="A131">
        <v>130</v>
      </c>
      <c r="B131">
        <v>68</v>
      </c>
    </row>
    <row r="132" spans="1:2" x14ac:dyDescent="0.25">
      <c r="A132">
        <v>131</v>
      </c>
      <c r="B132">
        <v>69</v>
      </c>
    </row>
    <row r="133" spans="1:2" x14ac:dyDescent="0.25">
      <c r="A133">
        <v>132</v>
      </c>
      <c r="B133">
        <v>70</v>
      </c>
    </row>
    <row r="134" spans="1:2" x14ac:dyDescent="0.25">
      <c r="A134">
        <v>133</v>
      </c>
      <c r="B134">
        <v>71</v>
      </c>
    </row>
    <row r="135" spans="1:2" x14ac:dyDescent="0.25">
      <c r="A135">
        <v>134</v>
      </c>
      <c r="B135">
        <v>72</v>
      </c>
    </row>
    <row r="136" spans="1:2" x14ac:dyDescent="0.25">
      <c r="A136">
        <v>135</v>
      </c>
      <c r="B136">
        <v>72</v>
      </c>
    </row>
    <row r="137" spans="1:2" x14ac:dyDescent="0.25">
      <c r="A137">
        <v>136</v>
      </c>
      <c r="B137">
        <v>72</v>
      </c>
    </row>
    <row r="138" spans="1:2" x14ac:dyDescent="0.25">
      <c r="A138">
        <v>137</v>
      </c>
      <c r="B138">
        <v>72</v>
      </c>
    </row>
    <row r="139" spans="1:2" x14ac:dyDescent="0.25">
      <c r="A139">
        <v>138</v>
      </c>
      <c r="B139">
        <v>72</v>
      </c>
    </row>
    <row r="140" spans="1:2" x14ac:dyDescent="0.25">
      <c r="A140">
        <v>139</v>
      </c>
      <c r="B140">
        <v>72</v>
      </c>
    </row>
    <row r="141" spans="1:2" x14ac:dyDescent="0.25">
      <c r="A141">
        <v>140</v>
      </c>
      <c r="B141">
        <v>72</v>
      </c>
    </row>
    <row r="142" spans="1:2" x14ac:dyDescent="0.25">
      <c r="A142">
        <v>141</v>
      </c>
      <c r="B142">
        <v>72</v>
      </c>
    </row>
    <row r="143" spans="1:2" x14ac:dyDescent="0.25">
      <c r="A143">
        <v>142</v>
      </c>
      <c r="B143">
        <v>72</v>
      </c>
    </row>
    <row r="144" spans="1:2" x14ac:dyDescent="0.25">
      <c r="A144">
        <v>143</v>
      </c>
      <c r="B144">
        <v>72</v>
      </c>
    </row>
    <row r="145" spans="1:2" x14ac:dyDescent="0.25">
      <c r="A145">
        <v>144</v>
      </c>
      <c r="B145">
        <v>72</v>
      </c>
    </row>
    <row r="146" spans="1:2" x14ac:dyDescent="0.25">
      <c r="A146">
        <v>145</v>
      </c>
      <c r="B146">
        <v>72</v>
      </c>
    </row>
    <row r="147" spans="1:2" x14ac:dyDescent="0.25">
      <c r="A147">
        <v>146</v>
      </c>
      <c r="B147">
        <v>72</v>
      </c>
    </row>
    <row r="148" spans="1:2" x14ac:dyDescent="0.25">
      <c r="A148">
        <v>147</v>
      </c>
      <c r="B148">
        <v>73</v>
      </c>
    </row>
    <row r="149" spans="1:2" x14ac:dyDescent="0.25">
      <c r="A149">
        <v>148</v>
      </c>
      <c r="B149">
        <v>74</v>
      </c>
    </row>
    <row r="150" spans="1:2" x14ac:dyDescent="0.25">
      <c r="A150">
        <v>149</v>
      </c>
      <c r="B150">
        <v>75</v>
      </c>
    </row>
    <row r="151" spans="1:2" x14ac:dyDescent="0.25">
      <c r="A151">
        <v>150</v>
      </c>
      <c r="B151">
        <v>76</v>
      </c>
    </row>
    <row r="152" spans="1:2" x14ac:dyDescent="0.25">
      <c r="A152">
        <v>151</v>
      </c>
      <c r="B152">
        <v>77</v>
      </c>
    </row>
    <row r="153" spans="1:2" x14ac:dyDescent="0.25">
      <c r="A153">
        <v>152</v>
      </c>
      <c r="B153">
        <v>78</v>
      </c>
    </row>
    <row r="154" spans="1:2" x14ac:dyDescent="0.25">
      <c r="A154">
        <v>153</v>
      </c>
      <c r="B154">
        <v>79</v>
      </c>
    </row>
    <row r="155" spans="1:2" x14ac:dyDescent="0.25">
      <c r="A155">
        <v>154</v>
      </c>
      <c r="B155">
        <v>80</v>
      </c>
    </row>
    <row r="156" spans="1:2" x14ac:dyDescent="0.25">
      <c r="A156">
        <v>155</v>
      </c>
      <c r="B156">
        <v>81</v>
      </c>
    </row>
    <row r="157" spans="1:2" x14ac:dyDescent="0.25">
      <c r="A157">
        <v>156</v>
      </c>
      <c r="B157">
        <v>82</v>
      </c>
    </row>
    <row r="158" spans="1:2" x14ac:dyDescent="0.25">
      <c r="A158">
        <v>157</v>
      </c>
      <c r="B158">
        <v>83</v>
      </c>
    </row>
    <row r="159" spans="1:2" x14ac:dyDescent="0.25">
      <c r="A159">
        <v>158</v>
      </c>
      <c r="B159">
        <v>84</v>
      </c>
    </row>
    <row r="160" spans="1:2" x14ac:dyDescent="0.25">
      <c r="A160">
        <v>159</v>
      </c>
      <c r="B160">
        <v>84</v>
      </c>
    </row>
    <row r="161" spans="1:2" x14ac:dyDescent="0.25">
      <c r="A161">
        <v>160</v>
      </c>
      <c r="B161">
        <v>84</v>
      </c>
    </row>
    <row r="162" spans="1:2" x14ac:dyDescent="0.25">
      <c r="A162">
        <v>161</v>
      </c>
      <c r="B162">
        <v>84</v>
      </c>
    </row>
    <row r="163" spans="1:2" x14ac:dyDescent="0.25">
      <c r="A163">
        <v>162</v>
      </c>
      <c r="B163">
        <v>84</v>
      </c>
    </row>
    <row r="164" spans="1:2" x14ac:dyDescent="0.25">
      <c r="A164">
        <v>163</v>
      </c>
      <c r="B164">
        <v>84</v>
      </c>
    </row>
    <row r="165" spans="1:2" x14ac:dyDescent="0.25">
      <c r="A165">
        <v>164</v>
      </c>
      <c r="B165">
        <v>84</v>
      </c>
    </row>
    <row r="166" spans="1:2" x14ac:dyDescent="0.25">
      <c r="A166">
        <v>165</v>
      </c>
      <c r="B166">
        <v>84</v>
      </c>
    </row>
    <row r="167" spans="1:2" x14ac:dyDescent="0.25">
      <c r="A167">
        <v>166</v>
      </c>
      <c r="B167">
        <v>84</v>
      </c>
    </row>
    <row r="168" spans="1:2" x14ac:dyDescent="0.25">
      <c r="A168">
        <v>167</v>
      </c>
      <c r="B168">
        <v>84</v>
      </c>
    </row>
    <row r="169" spans="1:2" x14ac:dyDescent="0.25">
      <c r="A169">
        <v>168</v>
      </c>
      <c r="B169">
        <v>84</v>
      </c>
    </row>
    <row r="170" spans="1:2" x14ac:dyDescent="0.25">
      <c r="A170">
        <v>169</v>
      </c>
      <c r="B170">
        <v>84</v>
      </c>
    </row>
    <row r="171" spans="1:2" x14ac:dyDescent="0.25">
      <c r="A171">
        <v>170</v>
      </c>
      <c r="B171">
        <v>84</v>
      </c>
    </row>
    <row r="172" spans="1:2" x14ac:dyDescent="0.25">
      <c r="A172">
        <v>171</v>
      </c>
      <c r="B172">
        <v>85</v>
      </c>
    </row>
    <row r="173" spans="1:2" x14ac:dyDescent="0.25">
      <c r="A173">
        <v>172</v>
      </c>
      <c r="B173">
        <v>86</v>
      </c>
    </row>
    <row r="174" spans="1:2" x14ac:dyDescent="0.25">
      <c r="A174">
        <v>173</v>
      </c>
      <c r="B174">
        <v>87</v>
      </c>
    </row>
    <row r="175" spans="1:2" x14ac:dyDescent="0.25">
      <c r="A175">
        <v>174</v>
      </c>
      <c r="B175">
        <v>88</v>
      </c>
    </row>
    <row r="176" spans="1:2" x14ac:dyDescent="0.25">
      <c r="A176">
        <v>175</v>
      </c>
      <c r="B176">
        <v>89</v>
      </c>
    </row>
    <row r="177" spans="1:2" x14ac:dyDescent="0.25">
      <c r="A177">
        <v>176</v>
      </c>
      <c r="B177">
        <v>90</v>
      </c>
    </row>
    <row r="178" spans="1:2" x14ac:dyDescent="0.25">
      <c r="A178">
        <v>177</v>
      </c>
      <c r="B178">
        <v>91</v>
      </c>
    </row>
    <row r="179" spans="1:2" x14ac:dyDescent="0.25">
      <c r="A179">
        <v>178</v>
      </c>
      <c r="B179">
        <v>92</v>
      </c>
    </row>
    <row r="180" spans="1:2" x14ac:dyDescent="0.25">
      <c r="A180">
        <v>179</v>
      </c>
      <c r="B180">
        <v>93</v>
      </c>
    </row>
    <row r="181" spans="1:2" x14ac:dyDescent="0.25">
      <c r="A181">
        <v>180</v>
      </c>
      <c r="B181">
        <v>94</v>
      </c>
    </row>
    <row r="182" spans="1:2" x14ac:dyDescent="0.25">
      <c r="A182">
        <v>181</v>
      </c>
      <c r="B182">
        <v>95</v>
      </c>
    </row>
    <row r="183" spans="1:2" x14ac:dyDescent="0.25">
      <c r="A183">
        <v>182</v>
      </c>
      <c r="B183">
        <v>96</v>
      </c>
    </row>
    <row r="184" spans="1:2" x14ac:dyDescent="0.25">
      <c r="A184">
        <v>183</v>
      </c>
      <c r="B184">
        <v>96</v>
      </c>
    </row>
    <row r="185" spans="1:2" x14ac:dyDescent="0.25">
      <c r="A185">
        <v>184</v>
      </c>
      <c r="B185">
        <v>96</v>
      </c>
    </row>
    <row r="186" spans="1:2" x14ac:dyDescent="0.25">
      <c r="A186">
        <v>185</v>
      </c>
      <c r="B186">
        <v>96</v>
      </c>
    </row>
    <row r="187" spans="1:2" x14ac:dyDescent="0.25">
      <c r="A187">
        <v>186</v>
      </c>
      <c r="B187">
        <v>96</v>
      </c>
    </row>
    <row r="188" spans="1:2" x14ac:dyDescent="0.25">
      <c r="A188">
        <v>187</v>
      </c>
      <c r="B188">
        <v>96</v>
      </c>
    </row>
    <row r="189" spans="1:2" x14ac:dyDescent="0.25">
      <c r="A189">
        <v>188</v>
      </c>
      <c r="B189">
        <v>96</v>
      </c>
    </row>
    <row r="190" spans="1:2" x14ac:dyDescent="0.25">
      <c r="A190">
        <v>189</v>
      </c>
      <c r="B190">
        <v>96</v>
      </c>
    </row>
    <row r="191" spans="1:2" x14ac:dyDescent="0.25">
      <c r="A191">
        <v>190</v>
      </c>
      <c r="B191">
        <v>96</v>
      </c>
    </row>
    <row r="192" spans="1:2" x14ac:dyDescent="0.25">
      <c r="A192">
        <v>191</v>
      </c>
      <c r="B192">
        <v>96</v>
      </c>
    </row>
    <row r="193" spans="1:2" x14ac:dyDescent="0.25">
      <c r="A193">
        <v>192</v>
      </c>
      <c r="B193">
        <v>96</v>
      </c>
    </row>
    <row r="194" spans="1:2" x14ac:dyDescent="0.25">
      <c r="A194">
        <v>193</v>
      </c>
      <c r="B194">
        <v>96</v>
      </c>
    </row>
    <row r="195" spans="1:2" x14ac:dyDescent="0.25">
      <c r="A195">
        <v>194</v>
      </c>
      <c r="B195">
        <v>96</v>
      </c>
    </row>
    <row r="196" spans="1:2" x14ac:dyDescent="0.25">
      <c r="A196">
        <v>195</v>
      </c>
      <c r="B196">
        <v>97</v>
      </c>
    </row>
    <row r="197" spans="1:2" x14ac:dyDescent="0.25">
      <c r="A197">
        <v>196</v>
      </c>
      <c r="B197">
        <v>98</v>
      </c>
    </row>
    <row r="198" spans="1:2" x14ac:dyDescent="0.25">
      <c r="A198">
        <v>197</v>
      </c>
      <c r="B198">
        <v>99</v>
      </c>
    </row>
    <row r="199" spans="1:2" x14ac:dyDescent="0.25">
      <c r="A199">
        <v>198</v>
      </c>
      <c r="B199">
        <v>100</v>
      </c>
    </row>
    <row r="200" spans="1:2" x14ac:dyDescent="0.25">
      <c r="A200">
        <v>199</v>
      </c>
      <c r="B200">
        <v>101</v>
      </c>
    </row>
    <row r="201" spans="1:2" x14ac:dyDescent="0.25">
      <c r="A201">
        <v>200</v>
      </c>
      <c r="B201">
        <v>102</v>
      </c>
    </row>
    <row r="202" spans="1:2" x14ac:dyDescent="0.25">
      <c r="A202">
        <v>201</v>
      </c>
      <c r="B202">
        <v>103</v>
      </c>
    </row>
    <row r="203" spans="1:2" x14ac:dyDescent="0.25">
      <c r="A203">
        <v>202</v>
      </c>
      <c r="B203">
        <v>104</v>
      </c>
    </row>
    <row r="204" spans="1:2" x14ac:dyDescent="0.25">
      <c r="A204">
        <v>203</v>
      </c>
      <c r="B204">
        <v>105</v>
      </c>
    </row>
    <row r="205" spans="1:2" x14ac:dyDescent="0.25">
      <c r="A205">
        <v>204</v>
      </c>
      <c r="B205">
        <v>106</v>
      </c>
    </row>
    <row r="206" spans="1:2" x14ac:dyDescent="0.25">
      <c r="A206">
        <v>205</v>
      </c>
      <c r="B206">
        <v>107</v>
      </c>
    </row>
    <row r="207" spans="1:2" x14ac:dyDescent="0.25">
      <c r="A207">
        <v>206</v>
      </c>
      <c r="B207">
        <v>108</v>
      </c>
    </row>
    <row r="208" spans="1:2" x14ac:dyDescent="0.25">
      <c r="A208">
        <v>207</v>
      </c>
      <c r="B208">
        <v>108</v>
      </c>
    </row>
    <row r="209" spans="1:2" x14ac:dyDescent="0.25">
      <c r="A209">
        <v>208</v>
      </c>
      <c r="B209">
        <v>108</v>
      </c>
    </row>
    <row r="210" spans="1:2" x14ac:dyDescent="0.25">
      <c r="A210">
        <v>209</v>
      </c>
      <c r="B210">
        <v>108</v>
      </c>
    </row>
    <row r="211" spans="1:2" x14ac:dyDescent="0.25">
      <c r="A211">
        <v>210</v>
      </c>
      <c r="B211">
        <v>108</v>
      </c>
    </row>
    <row r="212" spans="1:2" x14ac:dyDescent="0.25">
      <c r="A212">
        <v>211</v>
      </c>
      <c r="B212">
        <v>108</v>
      </c>
    </row>
    <row r="213" spans="1:2" x14ac:dyDescent="0.25">
      <c r="A213">
        <v>212</v>
      </c>
      <c r="B213">
        <v>108</v>
      </c>
    </row>
    <row r="214" spans="1:2" x14ac:dyDescent="0.25">
      <c r="A214">
        <v>213</v>
      </c>
      <c r="B214">
        <v>108</v>
      </c>
    </row>
    <row r="215" spans="1:2" x14ac:dyDescent="0.25">
      <c r="A215">
        <v>214</v>
      </c>
      <c r="B215">
        <v>108</v>
      </c>
    </row>
    <row r="216" spans="1:2" x14ac:dyDescent="0.25">
      <c r="A216">
        <v>215</v>
      </c>
      <c r="B216">
        <v>108</v>
      </c>
    </row>
    <row r="217" spans="1:2" x14ac:dyDescent="0.25">
      <c r="A217">
        <v>216</v>
      </c>
      <c r="B217">
        <v>108</v>
      </c>
    </row>
    <row r="218" spans="1:2" x14ac:dyDescent="0.25">
      <c r="A218">
        <v>217</v>
      </c>
      <c r="B218">
        <v>108</v>
      </c>
    </row>
    <row r="219" spans="1:2" x14ac:dyDescent="0.25">
      <c r="A219">
        <v>218</v>
      </c>
      <c r="B219">
        <v>108</v>
      </c>
    </row>
    <row r="220" spans="1:2" x14ac:dyDescent="0.25">
      <c r="A220">
        <v>219</v>
      </c>
      <c r="B220">
        <v>109</v>
      </c>
    </row>
    <row r="221" spans="1:2" x14ac:dyDescent="0.25">
      <c r="A221">
        <v>220</v>
      </c>
      <c r="B221">
        <v>110</v>
      </c>
    </row>
    <row r="222" spans="1:2" x14ac:dyDescent="0.25">
      <c r="A222">
        <v>221</v>
      </c>
      <c r="B222">
        <v>111</v>
      </c>
    </row>
    <row r="223" spans="1:2" x14ac:dyDescent="0.25">
      <c r="A223">
        <v>222</v>
      </c>
      <c r="B223">
        <v>112</v>
      </c>
    </row>
    <row r="224" spans="1:2" x14ac:dyDescent="0.25">
      <c r="A224">
        <v>223</v>
      </c>
      <c r="B224">
        <v>113</v>
      </c>
    </row>
    <row r="225" spans="1:2" x14ac:dyDescent="0.25">
      <c r="A225">
        <v>224</v>
      </c>
      <c r="B225">
        <v>114</v>
      </c>
    </row>
    <row r="226" spans="1:2" x14ac:dyDescent="0.25">
      <c r="A226">
        <v>225</v>
      </c>
      <c r="B226">
        <v>115</v>
      </c>
    </row>
    <row r="227" spans="1:2" x14ac:dyDescent="0.25">
      <c r="A227">
        <v>226</v>
      </c>
      <c r="B227">
        <v>116</v>
      </c>
    </row>
    <row r="228" spans="1:2" x14ac:dyDescent="0.25">
      <c r="A228">
        <v>227</v>
      </c>
      <c r="B228">
        <v>117</v>
      </c>
    </row>
    <row r="229" spans="1:2" x14ac:dyDescent="0.25">
      <c r="A229">
        <v>228</v>
      </c>
      <c r="B229">
        <v>118</v>
      </c>
    </row>
    <row r="230" spans="1:2" x14ac:dyDescent="0.25">
      <c r="A230">
        <v>229</v>
      </c>
      <c r="B230">
        <v>119</v>
      </c>
    </row>
    <row r="231" spans="1:2" x14ac:dyDescent="0.25">
      <c r="A231">
        <v>230</v>
      </c>
      <c r="B231">
        <v>120</v>
      </c>
    </row>
    <row r="232" spans="1:2" x14ac:dyDescent="0.25">
      <c r="A232">
        <v>231</v>
      </c>
      <c r="B232">
        <v>120</v>
      </c>
    </row>
    <row r="233" spans="1:2" x14ac:dyDescent="0.25">
      <c r="A233">
        <v>232</v>
      </c>
      <c r="B233">
        <v>120</v>
      </c>
    </row>
    <row r="234" spans="1:2" x14ac:dyDescent="0.25">
      <c r="A234">
        <v>233</v>
      </c>
      <c r="B234">
        <v>120</v>
      </c>
    </row>
    <row r="235" spans="1:2" x14ac:dyDescent="0.25">
      <c r="A235">
        <v>234</v>
      </c>
      <c r="B235">
        <v>120</v>
      </c>
    </row>
    <row r="236" spans="1:2" x14ac:dyDescent="0.25">
      <c r="A236">
        <v>235</v>
      </c>
      <c r="B236">
        <v>120</v>
      </c>
    </row>
    <row r="237" spans="1:2" x14ac:dyDescent="0.25">
      <c r="A237">
        <v>236</v>
      </c>
      <c r="B237">
        <v>120</v>
      </c>
    </row>
    <row r="238" spans="1:2" x14ac:dyDescent="0.25">
      <c r="A238">
        <v>237</v>
      </c>
      <c r="B238">
        <v>120</v>
      </c>
    </row>
    <row r="239" spans="1:2" x14ac:dyDescent="0.25">
      <c r="A239">
        <v>238</v>
      </c>
      <c r="B239">
        <v>120</v>
      </c>
    </row>
    <row r="240" spans="1:2" x14ac:dyDescent="0.25">
      <c r="A240">
        <v>239</v>
      </c>
      <c r="B240">
        <v>120</v>
      </c>
    </row>
    <row r="241" spans="1:2" x14ac:dyDescent="0.25">
      <c r="A241">
        <v>240</v>
      </c>
      <c r="B241">
        <v>120</v>
      </c>
    </row>
    <row r="242" spans="1:2" x14ac:dyDescent="0.25">
      <c r="A242">
        <v>241</v>
      </c>
      <c r="B242">
        <v>120</v>
      </c>
    </row>
    <row r="243" spans="1:2" x14ac:dyDescent="0.25">
      <c r="A243">
        <v>242</v>
      </c>
      <c r="B243">
        <v>120</v>
      </c>
    </row>
    <row r="244" spans="1:2" x14ac:dyDescent="0.25">
      <c r="A244">
        <v>243</v>
      </c>
      <c r="B244">
        <v>121</v>
      </c>
    </row>
    <row r="245" spans="1:2" x14ac:dyDescent="0.25">
      <c r="A245">
        <v>244</v>
      </c>
      <c r="B245">
        <v>122</v>
      </c>
    </row>
    <row r="246" spans="1:2" x14ac:dyDescent="0.25">
      <c r="A246">
        <v>245</v>
      </c>
      <c r="B246">
        <v>123</v>
      </c>
    </row>
    <row r="247" spans="1:2" x14ac:dyDescent="0.25">
      <c r="A247">
        <v>246</v>
      </c>
      <c r="B247">
        <v>124</v>
      </c>
    </row>
    <row r="248" spans="1:2" x14ac:dyDescent="0.25">
      <c r="A248">
        <v>247</v>
      </c>
      <c r="B248">
        <v>125</v>
      </c>
    </row>
    <row r="249" spans="1:2" x14ac:dyDescent="0.25">
      <c r="A249">
        <v>248</v>
      </c>
      <c r="B249">
        <v>126</v>
      </c>
    </row>
    <row r="250" spans="1:2" x14ac:dyDescent="0.25">
      <c r="A250">
        <v>249</v>
      </c>
      <c r="B250">
        <v>127</v>
      </c>
    </row>
    <row r="251" spans="1:2" x14ac:dyDescent="0.25">
      <c r="A251">
        <v>250</v>
      </c>
      <c r="B251">
        <v>128</v>
      </c>
    </row>
    <row r="252" spans="1:2" x14ac:dyDescent="0.25">
      <c r="A252">
        <v>251</v>
      </c>
      <c r="B252">
        <v>129</v>
      </c>
    </row>
    <row r="253" spans="1:2" x14ac:dyDescent="0.25">
      <c r="A253">
        <v>252</v>
      </c>
      <c r="B253">
        <v>130</v>
      </c>
    </row>
    <row r="254" spans="1:2" x14ac:dyDescent="0.25">
      <c r="A254">
        <v>253</v>
      </c>
      <c r="B254">
        <v>131</v>
      </c>
    </row>
    <row r="255" spans="1:2" x14ac:dyDescent="0.25">
      <c r="A255">
        <v>254</v>
      </c>
      <c r="B255">
        <v>132</v>
      </c>
    </row>
    <row r="256" spans="1:2" x14ac:dyDescent="0.25">
      <c r="A256">
        <v>255</v>
      </c>
      <c r="B256">
        <v>132</v>
      </c>
    </row>
    <row r="257" spans="1:2" x14ac:dyDescent="0.25">
      <c r="A257">
        <v>256</v>
      </c>
      <c r="B257">
        <v>132</v>
      </c>
    </row>
    <row r="258" spans="1:2" x14ac:dyDescent="0.25">
      <c r="A258">
        <v>257</v>
      </c>
      <c r="B258">
        <v>132</v>
      </c>
    </row>
    <row r="259" spans="1:2" x14ac:dyDescent="0.25">
      <c r="A259">
        <v>258</v>
      </c>
      <c r="B259">
        <v>132</v>
      </c>
    </row>
    <row r="260" spans="1:2" x14ac:dyDescent="0.25">
      <c r="A260">
        <v>259</v>
      </c>
      <c r="B260">
        <v>132</v>
      </c>
    </row>
    <row r="261" spans="1:2" x14ac:dyDescent="0.25">
      <c r="A261">
        <v>260</v>
      </c>
      <c r="B261">
        <v>132</v>
      </c>
    </row>
    <row r="262" spans="1:2" x14ac:dyDescent="0.25">
      <c r="A262">
        <v>261</v>
      </c>
      <c r="B262">
        <v>132</v>
      </c>
    </row>
    <row r="263" spans="1:2" x14ac:dyDescent="0.25">
      <c r="A263">
        <v>262</v>
      </c>
      <c r="B263">
        <v>132</v>
      </c>
    </row>
    <row r="264" spans="1:2" x14ac:dyDescent="0.25">
      <c r="A264">
        <v>263</v>
      </c>
      <c r="B264">
        <v>132</v>
      </c>
    </row>
    <row r="265" spans="1:2" x14ac:dyDescent="0.25">
      <c r="A265">
        <v>264</v>
      </c>
      <c r="B265">
        <v>132</v>
      </c>
    </row>
    <row r="266" spans="1:2" x14ac:dyDescent="0.25">
      <c r="A266">
        <v>265</v>
      </c>
      <c r="B266">
        <v>132</v>
      </c>
    </row>
    <row r="267" spans="1:2" x14ac:dyDescent="0.25">
      <c r="A267">
        <v>266</v>
      </c>
      <c r="B267">
        <v>132</v>
      </c>
    </row>
    <row r="268" spans="1:2" x14ac:dyDescent="0.25">
      <c r="A268">
        <v>267</v>
      </c>
      <c r="B268">
        <v>133</v>
      </c>
    </row>
    <row r="269" spans="1:2" x14ac:dyDescent="0.25">
      <c r="A269">
        <v>268</v>
      </c>
      <c r="B269">
        <v>134</v>
      </c>
    </row>
    <row r="270" spans="1:2" x14ac:dyDescent="0.25">
      <c r="A270">
        <v>269</v>
      </c>
      <c r="B270">
        <v>135</v>
      </c>
    </row>
    <row r="271" spans="1:2" x14ac:dyDescent="0.25">
      <c r="A271">
        <v>270</v>
      </c>
      <c r="B271">
        <v>136</v>
      </c>
    </row>
    <row r="272" spans="1:2" x14ac:dyDescent="0.25">
      <c r="A272">
        <v>271</v>
      </c>
      <c r="B272">
        <v>137</v>
      </c>
    </row>
    <row r="273" spans="1:2" x14ac:dyDescent="0.25">
      <c r="A273">
        <v>272</v>
      </c>
      <c r="B273">
        <v>138</v>
      </c>
    </row>
    <row r="274" spans="1:2" x14ac:dyDescent="0.25">
      <c r="A274">
        <v>273</v>
      </c>
      <c r="B274">
        <v>139</v>
      </c>
    </row>
    <row r="275" spans="1:2" x14ac:dyDescent="0.25">
      <c r="A275">
        <v>274</v>
      </c>
      <c r="B275">
        <v>140</v>
      </c>
    </row>
    <row r="276" spans="1:2" x14ac:dyDescent="0.25">
      <c r="A276">
        <v>275</v>
      </c>
      <c r="B276">
        <v>141</v>
      </c>
    </row>
    <row r="277" spans="1:2" x14ac:dyDescent="0.25">
      <c r="A277">
        <v>276</v>
      </c>
      <c r="B277">
        <v>142</v>
      </c>
    </row>
    <row r="278" spans="1:2" x14ac:dyDescent="0.25">
      <c r="A278">
        <v>277</v>
      </c>
      <c r="B278">
        <v>143</v>
      </c>
    </row>
    <row r="279" spans="1:2" x14ac:dyDescent="0.25">
      <c r="A279">
        <v>278</v>
      </c>
      <c r="B279">
        <v>144</v>
      </c>
    </row>
    <row r="280" spans="1:2" x14ac:dyDescent="0.25">
      <c r="A280">
        <v>279</v>
      </c>
      <c r="B280">
        <v>144</v>
      </c>
    </row>
    <row r="281" spans="1:2" x14ac:dyDescent="0.25">
      <c r="A281">
        <v>280</v>
      </c>
      <c r="B281">
        <v>144</v>
      </c>
    </row>
    <row r="282" spans="1:2" x14ac:dyDescent="0.25">
      <c r="A282">
        <v>281</v>
      </c>
      <c r="B282">
        <v>144</v>
      </c>
    </row>
    <row r="283" spans="1:2" x14ac:dyDescent="0.25">
      <c r="A283">
        <v>282</v>
      </c>
      <c r="B283">
        <v>144</v>
      </c>
    </row>
    <row r="284" spans="1:2" x14ac:dyDescent="0.25">
      <c r="A284">
        <v>283</v>
      </c>
      <c r="B284">
        <v>144</v>
      </c>
    </row>
    <row r="285" spans="1:2" x14ac:dyDescent="0.25">
      <c r="A285">
        <v>284</v>
      </c>
      <c r="B285">
        <v>144</v>
      </c>
    </row>
    <row r="286" spans="1:2" x14ac:dyDescent="0.25">
      <c r="A286">
        <v>285</v>
      </c>
      <c r="B286">
        <v>144</v>
      </c>
    </row>
    <row r="287" spans="1:2" x14ac:dyDescent="0.25">
      <c r="A287">
        <v>286</v>
      </c>
      <c r="B287">
        <v>144</v>
      </c>
    </row>
    <row r="288" spans="1:2" x14ac:dyDescent="0.25">
      <c r="A288">
        <v>287</v>
      </c>
      <c r="B288">
        <v>144</v>
      </c>
    </row>
    <row r="289" spans="1:2" x14ac:dyDescent="0.25">
      <c r="A289">
        <v>288</v>
      </c>
      <c r="B289">
        <v>144</v>
      </c>
    </row>
    <row r="290" spans="1:2" x14ac:dyDescent="0.25">
      <c r="A290">
        <v>289</v>
      </c>
      <c r="B290">
        <v>144</v>
      </c>
    </row>
    <row r="291" spans="1:2" x14ac:dyDescent="0.25">
      <c r="A291">
        <v>290</v>
      </c>
      <c r="B291">
        <v>144</v>
      </c>
    </row>
    <row r="292" spans="1:2" x14ac:dyDescent="0.25">
      <c r="A292">
        <v>291</v>
      </c>
      <c r="B292">
        <v>145</v>
      </c>
    </row>
    <row r="293" spans="1:2" x14ac:dyDescent="0.25">
      <c r="A293">
        <v>292</v>
      </c>
      <c r="B293">
        <v>146</v>
      </c>
    </row>
    <row r="294" spans="1:2" x14ac:dyDescent="0.25">
      <c r="A294">
        <v>293</v>
      </c>
      <c r="B294">
        <v>147</v>
      </c>
    </row>
    <row r="295" spans="1:2" x14ac:dyDescent="0.25">
      <c r="A295">
        <v>294</v>
      </c>
      <c r="B295">
        <v>148</v>
      </c>
    </row>
    <row r="296" spans="1:2" x14ac:dyDescent="0.25">
      <c r="A296">
        <v>295</v>
      </c>
      <c r="B296">
        <v>149</v>
      </c>
    </row>
    <row r="297" spans="1:2" x14ac:dyDescent="0.25">
      <c r="A297">
        <v>296</v>
      </c>
      <c r="B297">
        <v>150</v>
      </c>
    </row>
    <row r="298" spans="1:2" x14ac:dyDescent="0.25">
      <c r="A298">
        <v>297</v>
      </c>
      <c r="B298">
        <v>151</v>
      </c>
    </row>
    <row r="299" spans="1:2" x14ac:dyDescent="0.25">
      <c r="A299">
        <v>298</v>
      </c>
      <c r="B299">
        <v>152</v>
      </c>
    </row>
    <row r="300" spans="1:2" x14ac:dyDescent="0.25">
      <c r="A300">
        <v>299</v>
      </c>
      <c r="B300">
        <v>153</v>
      </c>
    </row>
    <row r="301" spans="1:2" x14ac:dyDescent="0.25">
      <c r="A301">
        <v>300</v>
      </c>
      <c r="B301">
        <v>154</v>
      </c>
    </row>
    <row r="302" spans="1:2" x14ac:dyDescent="0.25">
      <c r="A302">
        <v>301</v>
      </c>
      <c r="B302">
        <v>155</v>
      </c>
    </row>
    <row r="303" spans="1:2" x14ac:dyDescent="0.25">
      <c r="A303">
        <v>302</v>
      </c>
      <c r="B303">
        <v>156</v>
      </c>
    </row>
    <row r="304" spans="1:2" x14ac:dyDescent="0.25">
      <c r="A304">
        <v>303</v>
      </c>
      <c r="B304">
        <v>156</v>
      </c>
    </row>
    <row r="305" spans="1:2" x14ac:dyDescent="0.25">
      <c r="A305">
        <v>304</v>
      </c>
      <c r="B305">
        <v>156</v>
      </c>
    </row>
    <row r="306" spans="1:2" x14ac:dyDescent="0.25">
      <c r="A306">
        <v>305</v>
      </c>
      <c r="B306">
        <v>156</v>
      </c>
    </row>
    <row r="307" spans="1:2" x14ac:dyDescent="0.25">
      <c r="A307">
        <v>306</v>
      </c>
      <c r="B307">
        <v>156</v>
      </c>
    </row>
    <row r="308" spans="1:2" x14ac:dyDescent="0.25">
      <c r="A308">
        <v>307</v>
      </c>
      <c r="B308">
        <v>156</v>
      </c>
    </row>
    <row r="309" spans="1:2" x14ac:dyDescent="0.25">
      <c r="A309">
        <v>308</v>
      </c>
      <c r="B309">
        <v>156</v>
      </c>
    </row>
    <row r="310" spans="1:2" x14ac:dyDescent="0.25">
      <c r="A310">
        <v>309</v>
      </c>
      <c r="B310">
        <v>156</v>
      </c>
    </row>
    <row r="311" spans="1:2" x14ac:dyDescent="0.25">
      <c r="A311">
        <v>310</v>
      </c>
      <c r="B311">
        <v>156</v>
      </c>
    </row>
    <row r="312" spans="1:2" x14ac:dyDescent="0.25">
      <c r="A312">
        <v>311</v>
      </c>
      <c r="B312">
        <v>156</v>
      </c>
    </row>
    <row r="313" spans="1:2" x14ac:dyDescent="0.25">
      <c r="A313">
        <v>312</v>
      </c>
      <c r="B313">
        <v>156</v>
      </c>
    </row>
    <row r="314" spans="1:2" x14ac:dyDescent="0.25">
      <c r="A314">
        <v>313</v>
      </c>
      <c r="B314">
        <v>156</v>
      </c>
    </row>
    <row r="315" spans="1:2" x14ac:dyDescent="0.25">
      <c r="A315">
        <v>314</v>
      </c>
      <c r="B315">
        <v>156</v>
      </c>
    </row>
    <row r="316" spans="1:2" x14ac:dyDescent="0.25">
      <c r="A316">
        <v>315</v>
      </c>
      <c r="B316">
        <v>157</v>
      </c>
    </row>
    <row r="317" spans="1:2" x14ac:dyDescent="0.25">
      <c r="A317">
        <v>316</v>
      </c>
      <c r="B317">
        <v>158</v>
      </c>
    </row>
    <row r="318" spans="1:2" x14ac:dyDescent="0.25">
      <c r="A318">
        <v>317</v>
      </c>
      <c r="B318">
        <v>159</v>
      </c>
    </row>
    <row r="319" spans="1:2" x14ac:dyDescent="0.25">
      <c r="A319">
        <v>318</v>
      </c>
      <c r="B319">
        <v>160</v>
      </c>
    </row>
    <row r="320" spans="1:2" x14ac:dyDescent="0.25">
      <c r="A320">
        <v>319</v>
      </c>
      <c r="B320">
        <v>161</v>
      </c>
    </row>
    <row r="321" spans="1:2" x14ac:dyDescent="0.25">
      <c r="A321">
        <v>320</v>
      </c>
      <c r="B321">
        <v>162</v>
      </c>
    </row>
    <row r="322" spans="1:2" x14ac:dyDescent="0.25">
      <c r="A322">
        <v>321</v>
      </c>
      <c r="B322">
        <v>163</v>
      </c>
    </row>
    <row r="323" spans="1:2" x14ac:dyDescent="0.25">
      <c r="A323">
        <v>322</v>
      </c>
      <c r="B323">
        <v>164</v>
      </c>
    </row>
    <row r="324" spans="1:2" x14ac:dyDescent="0.25">
      <c r="A324">
        <v>323</v>
      </c>
      <c r="B324">
        <v>165</v>
      </c>
    </row>
    <row r="325" spans="1:2" x14ac:dyDescent="0.25">
      <c r="A325">
        <v>324</v>
      </c>
      <c r="B325">
        <v>166</v>
      </c>
    </row>
    <row r="326" spans="1:2" x14ac:dyDescent="0.25">
      <c r="A326">
        <v>325</v>
      </c>
      <c r="B326">
        <v>167</v>
      </c>
    </row>
    <row r="327" spans="1:2" x14ac:dyDescent="0.25">
      <c r="A327">
        <v>326</v>
      </c>
      <c r="B327">
        <v>168</v>
      </c>
    </row>
    <row r="328" spans="1:2" x14ac:dyDescent="0.25">
      <c r="A328">
        <v>327</v>
      </c>
      <c r="B328">
        <v>168</v>
      </c>
    </row>
    <row r="329" spans="1:2" x14ac:dyDescent="0.25">
      <c r="A329">
        <v>328</v>
      </c>
      <c r="B329">
        <v>168</v>
      </c>
    </row>
    <row r="330" spans="1:2" x14ac:dyDescent="0.25">
      <c r="A330">
        <v>329</v>
      </c>
      <c r="B330">
        <v>168</v>
      </c>
    </row>
    <row r="331" spans="1:2" x14ac:dyDescent="0.25">
      <c r="A331">
        <v>330</v>
      </c>
      <c r="B331">
        <v>168</v>
      </c>
    </row>
    <row r="332" spans="1:2" x14ac:dyDescent="0.25">
      <c r="A332">
        <v>331</v>
      </c>
      <c r="B332">
        <v>168</v>
      </c>
    </row>
    <row r="333" spans="1:2" x14ac:dyDescent="0.25">
      <c r="A333">
        <v>332</v>
      </c>
      <c r="B333">
        <v>168</v>
      </c>
    </row>
    <row r="334" spans="1:2" x14ac:dyDescent="0.25">
      <c r="A334">
        <v>333</v>
      </c>
      <c r="B334">
        <v>168</v>
      </c>
    </row>
    <row r="335" spans="1:2" x14ac:dyDescent="0.25">
      <c r="A335">
        <v>334</v>
      </c>
      <c r="B335">
        <v>168</v>
      </c>
    </row>
    <row r="336" spans="1:2" x14ac:dyDescent="0.25">
      <c r="A336">
        <v>335</v>
      </c>
      <c r="B336">
        <v>168</v>
      </c>
    </row>
    <row r="337" spans="1:2" x14ac:dyDescent="0.25">
      <c r="A337">
        <v>336</v>
      </c>
      <c r="B337">
        <v>168</v>
      </c>
    </row>
    <row r="338" spans="1:2" x14ac:dyDescent="0.25">
      <c r="A338">
        <v>337</v>
      </c>
      <c r="B338">
        <v>168</v>
      </c>
    </row>
    <row r="339" spans="1:2" x14ac:dyDescent="0.25">
      <c r="A339">
        <v>338</v>
      </c>
      <c r="B339">
        <v>168</v>
      </c>
    </row>
    <row r="340" spans="1:2" x14ac:dyDescent="0.25">
      <c r="A340">
        <v>339</v>
      </c>
      <c r="B340">
        <v>169</v>
      </c>
    </row>
    <row r="341" spans="1:2" x14ac:dyDescent="0.25">
      <c r="A341">
        <v>340</v>
      </c>
      <c r="B341">
        <v>170</v>
      </c>
    </row>
    <row r="342" spans="1:2" x14ac:dyDescent="0.25">
      <c r="A342">
        <v>341</v>
      </c>
      <c r="B342">
        <v>171</v>
      </c>
    </row>
    <row r="343" spans="1:2" x14ac:dyDescent="0.25">
      <c r="A343">
        <v>342</v>
      </c>
      <c r="B343">
        <v>172</v>
      </c>
    </row>
    <row r="344" spans="1:2" x14ac:dyDescent="0.25">
      <c r="A344">
        <v>343</v>
      </c>
      <c r="B344">
        <v>173</v>
      </c>
    </row>
    <row r="345" spans="1:2" x14ac:dyDescent="0.25">
      <c r="A345">
        <v>344</v>
      </c>
      <c r="B345">
        <v>174</v>
      </c>
    </row>
    <row r="346" spans="1:2" x14ac:dyDescent="0.25">
      <c r="A346">
        <v>345</v>
      </c>
      <c r="B346">
        <v>175</v>
      </c>
    </row>
    <row r="347" spans="1:2" x14ac:dyDescent="0.25">
      <c r="A347">
        <v>346</v>
      </c>
      <c r="B347">
        <v>176</v>
      </c>
    </row>
    <row r="348" spans="1:2" x14ac:dyDescent="0.25">
      <c r="A348">
        <v>347</v>
      </c>
      <c r="B348">
        <v>177</v>
      </c>
    </row>
    <row r="349" spans="1:2" x14ac:dyDescent="0.25">
      <c r="A349">
        <v>348</v>
      </c>
      <c r="B349">
        <v>178</v>
      </c>
    </row>
    <row r="350" spans="1:2" x14ac:dyDescent="0.25">
      <c r="A350">
        <v>349</v>
      </c>
      <c r="B350">
        <v>179</v>
      </c>
    </row>
    <row r="351" spans="1:2" x14ac:dyDescent="0.25">
      <c r="A351">
        <v>350</v>
      </c>
      <c r="B351">
        <v>180</v>
      </c>
    </row>
    <row r="352" spans="1:2" x14ac:dyDescent="0.25">
      <c r="A352">
        <v>351</v>
      </c>
      <c r="B352">
        <v>180</v>
      </c>
    </row>
    <row r="353" spans="1:2" x14ac:dyDescent="0.25">
      <c r="A353">
        <v>352</v>
      </c>
      <c r="B353">
        <v>180</v>
      </c>
    </row>
    <row r="354" spans="1:2" x14ac:dyDescent="0.25">
      <c r="A354">
        <v>353</v>
      </c>
      <c r="B354">
        <v>180</v>
      </c>
    </row>
    <row r="355" spans="1:2" x14ac:dyDescent="0.25">
      <c r="A355">
        <v>354</v>
      </c>
      <c r="B355">
        <v>180</v>
      </c>
    </row>
    <row r="356" spans="1:2" x14ac:dyDescent="0.25">
      <c r="A356">
        <v>355</v>
      </c>
      <c r="B356">
        <v>180</v>
      </c>
    </row>
    <row r="357" spans="1:2" x14ac:dyDescent="0.25">
      <c r="A357">
        <v>356</v>
      </c>
      <c r="B357">
        <v>180</v>
      </c>
    </row>
    <row r="358" spans="1:2" x14ac:dyDescent="0.25">
      <c r="A358">
        <v>357</v>
      </c>
      <c r="B358">
        <v>180</v>
      </c>
    </row>
    <row r="359" spans="1:2" x14ac:dyDescent="0.25">
      <c r="A359">
        <v>358</v>
      </c>
      <c r="B359">
        <v>180</v>
      </c>
    </row>
    <row r="360" spans="1:2" x14ac:dyDescent="0.25">
      <c r="A360">
        <v>359</v>
      </c>
      <c r="B360">
        <v>180</v>
      </c>
    </row>
    <row r="361" spans="1:2" x14ac:dyDescent="0.25">
      <c r="A361">
        <v>360</v>
      </c>
      <c r="B361">
        <v>180</v>
      </c>
    </row>
    <row r="362" spans="1:2" x14ac:dyDescent="0.25">
      <c r="A362">
        <v>361</v>
      </c>
      <c r="B362">
        <v>180</v>
      </c>
    </row>
    <row r="363" spans="1:2" x14ac:dyDescent="0.25">
      <c r="A363">
        <v>362</v>
      </c>
      <c r="B363">
        <v>180</v>
      </c>
    </row>
    <row r="364" spans="1:2" x14ac:dyDescent="0.25">
      <c r="A364">
        <v>363</v>
      </c>
      <c r="B364">
        <v>181</v>
      </c>
    </row>
    <row r="365" spans="1:2" x14ac:dyDescent="0.25">
      <c r="A365">
        <v>364</v>
      </c>
      <c r="B365">
        <v>182</v>
      </c>
    </row>
    <row r="366" spans="1:2" x14ac:dyDescent="0.25">
      <c r="A366">
        <v>365</v>
      </c>
      <c r="B366">
        <v>183</v>
      </c>
    </row>
    <row r="367" spans="1:2" x14ac:dyDescent="0.25">
      <c r="A367">
        <v>366</v>
      </c>
      <c r="B367">
        <v>184</v>
      </c>
    </row>
    <row r="368" spans="1:2" x14ac:dyDescent="0.25">
      <c r="A368">
        <v>367</v>
      </c>
      <c r="B368">
        <v>185</v>
      </c>
    </row>
    <row r="369" spans="1:2" x14ac:dyDescent="0.25">
      <c r="A369">
        <v>368</v>
      </c>
      <c r="B369">
        <v>186</v>
      </c>
    </row>
    <row r="370" spans="1:2" x14ac:dyDescent="0.25">
      <c r="A370">
        <v>369</v>
      </c>
      <c r="B370">
        <v>187</v>
      </c>
    </row>
    <row r="371" spans="1:2" x14ac:dyDescent="0.25">
      <c r="A371">
        <v>370</v>
      </c>
      <c r="B371">
        <v>188</v>
      </c>
    </row>
    <row r="372" spans="1:2" x14ac:dyDescent="0.25">
      <c r="A372">
        <v>371</v>
      </c>
      <c r="B372">
        <v>189</v>
      </c>
    </row>
    <row r="373" spans="1:2" x14ac:dyDescent="0.25">
      <c r="A373">
        <v>372</v>
      </c>
      <c r="B373">
        <v>190</v>
      </c>
    </row>
    <row r="374" spans="1:2" x14ac:dyDescent="0.25">
      <c r="A374">
        <v>373</v>
      </c>
      <c r="B374">
        <v>191</v>
      </c>
    </row>
    <row r="375" spans="1:2" x14ac:dyDescent="0.25">
      <c r="A375">
        <v>374</v>
      </c>
      <c r="B375">
        <v>192</v>
      </c>
    </row>
    <row r="376" spans="1:2" x14ac:dyDescent="0.25">
      <c r="A376">
        <v>375</v>
      </c>
      <c r="B376">
        <v>192</v>
      </c>
    </row>
    <row r="377" spans="1:2" x14ac:dyDescent="0.25">
      <c r="A377">
        <v>376</v>
      </c>
      <c r="B377">
        <v>192</v>
      </c>
    </row>
    <row r="378" spans="1:2" x14ac:dyDescent="0.25">
      <c r="A378">
        <v>377</v>
      </c>
      <c r="B378">
        <v>192</v>
      </c>
    </row>
    <row r="379" spans="1:2" x14ac:dyDescent="0.25">
      <c r="A379">
        <v>378</v>
      </c>
      <c r="B379">
        <v>192</v>
      </c>
    </row>
    <row r="380" spans="1:2" x14ac:dyDescent="0.25">
      <c r="A380">
        <v>379</v>
      </c>
      <c r="B380">
        <v>192</v>
      </c>
    </row>
    <row r="381" spans="1:2" x14ac:dyDescent="0.25">
      <c r="A381">
        <v>380</v>
      </c>
      <c r="B381">
        <v>192</v>
      </c>
    </row>
    <row r="382" spans="1:2" x14ac:dyDescent="0.25">
      <c r="A382">
        <v>381</v>
      </c>
      <c r="B382">
        <v>192</v>
      </c>
    </row>
    <row r="383" spans="1:2" x14ac:dyDescent="0.25">
      <c r="A383">
        <v>382</v>
      </c>
      <c r="B383">
        <v>192</v>
      </c>
    </row>
    <row r="384" spans="1:2" x14ac:dyDescent="0.25">
      <c r="A384">
        <v>383</v>
      </c>
      <c r="B384">
        <v>192</v>
      </c>
    </row>
    <row r="385" spans="1:2" x14ac:dyDescent="0.25">
      <c r="A385">
        <v>384</v>
      </c>
      <c r="B385">
        <v>192</v>
      </c>
    </row>
    <row r="386" spans="1:2" x14ac:dyDescent="0.25">
      <c r="A386">
        <v>385</v>
      </c>
      <c r="B386">
        <v>192</v>
      </c>
    </row>
    <row r="387" spans="1:2" x14ac:dyDescent="0.25">
      <c r="A387">
        <v>386</v>
      </c>
      <c r="B387">
        <v>192</v>
      </c>
    </row>
    <row r="388" spans="1:2" x14ac:dyDescent="0.25">
      <c r="A388">
        <v>387</v>
      </c>
      <c r="B388">
        <v>193</v>
      </c>
    </row>
    <row r="389" spans="1:2" x14ac:dyDescent="0.25">
      <c r="A389">
        <v>388</v>
      </c>
      <c r="B389">
        <v>194</v>
      </c>
    </row>
    <row r="390" spans="1:2" x14ac:dyDescent="0.25">
      <c r="A390">
        <v>389</v>
      </c>
      <c r="B390">
        <v>195</v>
      </c>
    </row>
    <row r="391" spans="1:2" x14ac:dyDescent="0.25">
      <c r="A391">
        <v>390</v>
      </c>
      <c r="B391">
        <v>196</v>
      </c>
    </row>
    <row r="392" spans="1:2" x14ac:dyDescent="0.25">
      <c r="A392">
        <v>391</v>
      </c>
      <c r="B392">
        <v>197</v>
      </c>
    </row>
    <row r="393" spans="1:2" x14ac:dyDescent="0.25">
      <c r="A393">
        <v>392</v>
      </c>
      <c r="B393">
        <v>198</v>
      </c>
    </row>
    <row r="394" spans="1:2" x14ac:dyDescent="0.25">
      <c r="A394">
        <v>393</v>
      </c>
      <c r="B394">
        <v>199</v>
      </c>
    </row>
    <row r="395" spans="1:2" x14ac:dyDescent="0.25">
      <c r="A395">
        <v>394</v>
      </c>
      <c r="B395">
        <v>200</v>
      </c>
    </row>
    <row r="396" spans="1:2" x14ac:dyDescent="0.25">
      <c r="A396">
        <v>395</v>
      </c>
      <c r="B396">
        <v>201</v>
      </c>
    </row>
    <row r="397" spans="1:2" x14ac:dyDescent="0.25">
      <c r="A397">
        <v>396</v>
      </c>
      <c r="B397">
        <v>202</v>
      </c>
    </row>
    <row r="398" spans="1:2" x14ac:dyDescent="0.25">
      <c r="A398">
        <v>397</v>
      </c>
      <c r="B398">
        <v>203</v>
      </c>
    </row>
    <row r="399" spans="1:2" x14ac:dyDescent="0.25">
      <c r="A399">
        <v>398</v>
      </c>
      <c r="B399">
        <v>204</v>
      </c>
    </row>
    <row r="400" spans="1:2" x14ac:dyDescent="0.25">
      <c r="A400">
        <v>399</v>
      </c>
      <c r="B400">
        <v>204</v>
      </c>
    </row>
    <row r="401" spans="1:2" x14ac:dyDescent="0.25">
      <c r="A401">
        <v>400</v>
      </c>
      <c r="B401">
        <v>204</v>
      </c>
    </row>
    <row r="402" spans="1:2" x14ac:dyDescent="0.25">
      <c r="A402">
        <v>401</v>
      </c>
      <c r="B402">
        <v>204</v>
      </c>
    </row>
    <row r="403" spans="1:2" x14ac:dyDescent="0.25">
      <c r="A403">
        <v>402</v>
      </c>
      <c r="B403">
        <v>204</v>
      </c>
    </row>
    <row r="404" spans="1:2" x14ac:dyDescent="0.25">
      <c r="A404">
        <v>403</v>
      </c>
      <c r="B404">
        <v>204</v>
      </c>
    </row>
    <row r="405" spans="1:2" x14ac:dyDescent="0.25">
      <c r="A405">
        <v>404</v>
      </c>
      <c r="B405">
        <v>204</v>
      </c>
    </row>
    <row r="406" spans="1:2" x14ac:dyDescent="0.25">
      <c r="A406">
        <v>405</v>
      </c>
      <c r="B406">
        <v>204</v>
      </c>
    </row>
    <row r="407" spans="1:2" x14ac:dyDescent="0.25">
      <c r="A407">
        <v>406</v>
      </c>
      <c r="B407">
        <v>204</v>
      </c>
    </row>
    <row r="408" spans="1:2" x14ac:dyDescent="0.25">
      <c r="A408">
        <v>407</v>
      </c>
      <c r="B408">
        <v>204</v>
      </c>
    </row>
    <row r="409" spans="1:2" x14ac:dyDescent="0.25">
      <c r="A409">
        <v>408</v>
      </c>
      <c r="B409">
        <v>204</v>
      </c>
    </row>
    <row r="410" spans="1:2" x14ac:dyDescent="0.25">
      <c r="A410">
        <v>409</v>
      </c>
      <c r="B410">
        <v>204</v>
      </c>
    </row>
    <row r="411" spans="1:2" x14ac:dyDescent="0.25">
      <c r="A411">
        <v>410</v>
      </c>
      <c r="B411">
        <v>204</v>
      </c>
    </row>
    <row r="412" spans="1:2" x14ac:dyDescent="0.25">
      <c r="A412">
        <v>411</v>
      </c>
      <c r="B412">
        <v>205</v>
      </c>
    </row>
    <row r="413" spans="1:2" x14ac:dyDescent="0.25">
      <c r="A413">
        <v>412</v>
      </c>
      <c r="B413">
        <v>206</v>
      </c>
    </row>
    <row r="414" spans="1:2" x14ac:dyDescent="0.25">
      <c r="A414">
        <v>413</v>
      </c>
      <c r="B414">
        <v>207</v>
      </c>
    </row>
    <row r="415" spans="1:2" x14ac:dyDescent="0.25">
      <c r="A415">
        <v>414</v>
      </c>
      <c r="B415">
        <v>208</v>
      </c>
    </row>
    <row r="416" spans="1:2" x14ac:dyDescent="0.25">
      <c r="A416">
        <v>415</v>
      </c>
      <c r="B416">
        <v>209</v>
      </c>
    </row>
    <row r="417" spans="1:2" x14ac:dyDescent="0.25">
      <c r="A417">
        <v>416</v>
      </c>
      <c r="B417">
        <v>210</v>
      </c>
    </row>
    <row r="418" spans="1:2" x14ac:dyDescent="0.25">
      <c r="A418">
        <v>417</v>
      </c>
      <c r="B418">
        <v>211</v>
      </c>
    </row>
    <row r="419" spans="1:2" x14ac:dyDescent="0.25">
      <c r="A419">
        <v>418</v>
      </c>
      <c r="B419">
        <v>212</v>
      </c>
    </row>
    <row r="420" spans="1:2" x14ac:dyDescent="0.25">
      <c r="A420">
        <v>419</v>
      </c>
      <c r="B420">
        <v>213</v>
      </c>
    </row>
    <row r="421" spans="1:2" x14ac:dyDescent="0.25">
      <c r="A421">
        <v>420</v>
      </c>
      <c r="B421">
        <v>214</v>
      </c>
    </row>
    <row r="422" spans="1:2" x14ac:dyDescent="0.25">
      <c r="A422">
        <v>421</v>
      </c>
      <c r="B422">
        <v>215</v>
      </c>
    </row>
    <row r="423" spans="1:2" x14ac:dyDescent="0.25">
      <c r="A423">
        <v>422</v>
      </c>
      <c r="B423">
        <v>216</v>
      </c>
    </row>
    <row r="424" spans="1:2" x14ac:dyDescent="0.25">
      <c r="A424">
        <v>423</v>
      </c>
      <c r="B424">
        <v>216</v>
      </c>
    </row>
    <row r="425" spans="1:2" x14ac:dyDescent="0.25">
      <c r="A425">
        <v>424</v>
      </c>
      <c r="B425">
        <v>216</v>
      </c>
    </row>
    <row r="426" spans="1:2" x14ac:dyDescent="0.25">
      <c r="A426">
        <v>425</v>
      </c>
      <c r="B426">
        <v>216</v>
      </c>
    </row>
    <row r="427" spans="1:2" x14ac:dyDescent="0.25">
      <c r="A427">
        <v>426</v>
      </c>
      <c r="B427">
        <v>216</v>
      </c>
    </row>
    <row r="428" spans="1:2" x14ac:dyDescent="0.25">
      <c r="A428">
        <v>427</v>
      </c>
      <c r="B428">
        <v>216</v>
      </c>
    </row>
    <row r="429" spans="1:2" x14ac:dyDescent="0.25">
      <c r="A429">
        <v>428</v>
      </c>
      <c r="B429">
        <v>216</v>
      </c>
    </row>
    <row r="430" spans="1:2" x14ac:dyDescent="0.25">
      <c r="A430">
        <v>429</v>
      </c>
      <c r="B430">
        <v>216</v>
      </c>
    </row>
    <row r="431" spans="1:2" x14ac:dyDescent="0.25">
      <c r="A431">
        <v>430</v>
      </c>
      <c r="B431">
        <v>216</v>
      </c>
    </row>
    <row r="432" spans="1:2" x14ac:dyDescent="0.25">
      <c r="A432">
        <v>431</v>
      </c>
      <c r="B432">
        <v>216</v>
      </c>
    </row>
    <row r="433" spans="1:2" x14ac:dyDescent="0.25">
      <c r="A433">
        <v>432</v>
      </c>
      <c r="B433">
        <v>216</v>
      </c>
    </row>
    <row r="434" spans="1:2" x14ac:dyDescent="0.25">
      <c r="A434">
        <v>433</v>
      </c>
      <c r="B434">
        <v>216</v>
      </c>
    </row>
    <row r="435" spans="1:2" x14ac:dyDescent="0.25">
      <c r="A435">
        <v>434</v>
      </c>
      <c r="B435">
        <v>216</v>
      </c>
    </row>
    <row r="436" spans="1:2" x14ac:dyDescent="0.25">
      <c r="A436">
        <v>435</v>
      </c>
      <c r="B436">
        <v>217</v>
      </c>
    </row>
    <row r="437" spans="1:2" x14ac:dyDescent="0.25">
      <c r="A437">
        <v>436</v>
      </c>
      <c r="B437">
        <v>218</v>
      </c>
    </row>
    <row r="438" spans="1:2" x14ac:dyDescent="0.25">
      <c r="A438">
        <v>437</v>
      </c>
      <c r="B438">
        <v>219</v>
      </c>
    </row>
    <row r="439" spans="1:2" x14ac:dyDescent="0.25">
      <c r="A439">
        <v>438</v>
      </c>
      <c r="B439">
        <v>220</v>
      </c>
    </row>
    <row r="440" spans="1:2" x14ac:dyDescent="0.25">
      <c r="A440">
        <v>439</v>
      </c>
      <c r="B440">
        <v>221</v>
      </c>
    </row>
    <row r="441" spans="1:2" x14ac:dyDescent="0.25">
      <c r="A441">
        <v>440</v>
      </c>
      <c r="B441">
        <v>222</v>
      </c>
    </row>
    <row r="442" spans="1:2" x14ac:dyDescent="0.25">
      <c r="A442">
        <v>441</v>
      </c>
      <c r="B442">
        <v>223</v>
      </c>
    </row>
    <row r="443" spans="1:2" x14ac:dyDescent="0.25">
      <c r="A443">
        <v>442</v>
      </c>
      <c r="B443">
        <v>224</v>
      </c>
    </row>
    <row r="444" spans="1:2" x14ac:dyDescent="0.25">
      <c r="A444">
        <v>443</v>
      </c>
      <c r="B444">
        <v>225</v>
      </c>
    </row>
    <row r="445" spans="1:2" x14ac:dyDescent="0.25">
      <c r="A445">
        <v>444</v>
      </c>
      <c r="B445">
        <v>226</v>
      </c>
    </row>
    <row r="446" spans="1:2" x14ac:dyDescent="0.25">
      <c r="A446">
        <v>445</v>
      </c>
      <c r="B446">
        <v>227</v>
      </c>
    </row>
    <row r="447" spans="1:2" x14ac:dyDescent="0.25">
      <c r="A447">
        <v>446</v>
      </c>
      <c r="B447">
        <v>228</v>
      </c>
    </row>
    <row r="448" spans="1:2" x14ac:dyDescent="0.25">
      <c r="A448">
        <v>447</v>
      </c>
      <c r="B448">
        <v>228</v>
      </c>
    </row>
    <row r="449" spans="1:2" x14ac:dyDescent="0.25">
      <c r="A449">
        <v>448</v>
      </c>
      <c r="B449">
        <v>228</v>
      </c>
    </row>
    <row r="450" spans="1:2" x14ac:dyDescent="0.25">
      <c r="A450">
        <v>449</v>
      </c>
      <c r="B450">
        <v>228</v>
      </c>
    </row>
    <row r="451" spans="1:2" x14ac:dyDescent="0.25">
      <c r="A451">
        <v>450</v>
      </c>
      <c r="B451">
        <v>228</v>
      </c>
    </row>
    <row r="452" spans="1:2" x14ac:dyDescent="0.25">
      <c r="A452">
        <v>451</v>
      </c>
      <c r="B452">
        <v>228</v>
      </c>
    </row>
    <row r="453" spans="1:2" x14ac:dyDescent="0.25">
      <c r="A453">
        <v>452</v>
      </c>
      <c r="B453">
        <v>228</v>
      </c>
    </row>
    <row r="454" spans="1:2" x14ac:dyDescent="0.25">
      <c r="A454">
        <v>453</v>
      </c>
      <c r="B454">
        <v>228</v>
      </c>
    </row>
    <row r="455" spans="1:2" x14ac:dyDescent="0.25">
      <c r="A455">
        <v>454</v>
      </c>
      <c r="B455">
        <v>228</v>
      </c>
    </row>
    <row r="456" spans="1:2" x14ac:dyDescent="0.25">
      <c r="A456">
        <v>455</v>
      </c>
      <c r="B456">
        <v>228</v>
      </c>
    </row>
    <row r="457" spans="1:2" x14ac:dyDescent="0.25">
      <c r="A457">
        <v>456</v>
      </c>
      <c r="B457">
        <v>228</v>
      </c>
    </row>
    <row r="458" spans="1:2" x14ac:dyDescent="0.25">
      <c r="A458">
        <v>457</v>
      </c>
      <c r="B458">
        <v>228</v>
      </c>
    </row>
    <row r="459" spans="1:2" x14ac:dyDescent="0.25">
      <c r="A459">
        <v>458</v>
      </c>
      <c r="B459">
        <v>228</v>
      </c>
    </row>
    <row r="460" spans="1:2" x14ac:dyDescent="0.25">
      <c r="A460">
        <v>459</v>
      </c>
      <c r="B460">
        <v>229</v>
      </c>
    </row>
    <row r="461" spans="1:2" x14ac:dyDescent="0.25">
      <c r="A461">
        <v>460</v>
      </c>
      <c r="B461">
        <v>230</v>
      </c>
    </row>
    <row r="462" spans="1:2" x14ac:dyDescent="0.25">
      <c r="A462">
        <v>461</v>
      </c>
      <c r="B462">
        <v>231</v>
      </c>
    </row>
    <row r="463" spans="1:2" x14ac:dyDescent="0.25">
      <c r="A463">
        <v>462</v>
      </c>
      <c r="B463">
        <v>232</v>
      </c>
    </row>
    <row r="464" spans="1:2" x14ac:dyDescent="0.25">
      <c r="A464">
        <v>463</v>
      </c>
      <c r="B464">
        <v>233</v>
      </c>
    </row>
    <row r="465" spans="1:2" x14ac:dyDescent="0.25">
      <c r="A465">
        <v>464</v>
      </c>
      <c r="B465">
        <v>234</v>
      </c>
    </row>
    <row r="466" spans="1:2" x14ac:dyDescent="0.25">
      <c r="A466">
        <v>465</v>
      </c>
      <c r="B466">
        <v>235</v>
      </c>
    </row>
    <row r="467" spans="1:2" x14ac:dyDescent="0.25">
      <c r="A467">
        <v>466</v>
      </c>
      <c r="B467">
        <v>236</v>
      </c>
    </row>
    <row r="468" spans="1:2" x14ac:dyDescent="0.25">
      <c r="A468">
        <v>467</v>
      </c>
      <c r="B468">
        <v>237</v>
      </c>
    </row>
    <row r="469" spans="1:2" x14ac:dyDescent="0.25">
      <c r="A469">
        <v>468</v>
      </c>
      <c r="B469">
        <v>238</v>
      </c>
    </row>
    <row r="470" spans="1:2" x14ac:dyDescent="0.25">
      <c r="A470">
        <v>469</v>
      </c>
      <c r="B470">
        <v>239</v>
      </c>
    </row>
    <row r="471" spans="1:2" x14ac:dyDescent="0.25">
      <c r="A471">
        <v>470</v>
      </c>
      <c r="B471">
        <v>240</v>
      </c>
    </row>
    <row r="472" spans="1:2" x14ac:dyDescent="0.25">
      <c r="A472">
        <v>471</v>
      </c>
      <c r="B472">
        <v>240</v>
      </c>
    </row>
    <row r="473" spans="1:2" x14ac:dyDescent="0.25">
      <c r="A473">
        <v>472</v>
      </c>
      <c r="B473">
        <v>240</v>
      </c>
    </row>
    <row r="474" spans="1:2" x14ac:dyDescent="0.25">
      <c r="A474">
        <v>473</v>
      </c>
      <c r="B474">
        <v>240</v>
      </c>
    </row>
    <row r="475" spans="1:2" x14ac:dyDescent="0.25">
      <c r="A475">
        <v>474</v>
      </c>
      <c r="B475">
        <v>240</v>
      </c>
    </row>
    <row r="476" spans="1:2" x14ac:dyDescent="0.25">
      <c r="A476">
        <v>475</v>
      </c>
      <c r="B476">
        <v>240</v>
      </c>
    </row>
    <row r="477" spans="1:2" x14ac:dyDescent="0.25">
      <c r="A477">
        <v>476</v>
      </c>
      <c r="B477">
        <v>240</v>
      </c>
    </row>
    <row r="478" spans="1:2" x14ac:dyDescent="0.25">
      <c r="A478">
        <v>477</v>
      </c>
      <c r="B478">
        <v>240</v>
      </c>
    </row>
    <row r="479" spans="1:2" x14ac:dyDescent="0.25">
      <c r="A479">
        <v>478</v>
      </c>
      <c r="B479">
        <v>240</v>
      </c>
    </row>
    <row r="480" spans="1:2" x14ac:dyDescent="0.25">
      <c r="A480">
        <v>479</v>
      </c>
      <c r="B480">
        <v>240</v>
      </c>
    </row>
    <row r="481" spans="1:2" x14ac:dyDescent="0.25">
      <c r="A481">
        <v>480</v>
      </c>
      <c r="B481">
        <v>240</v>
      </c>
    </row>
    <row r="482" spans="1:2" x14ac:dyDescent="0.25">
      <c r="A482">
        <v>481</v>
      </c>
      <c r="B482">
        <v>240</v>
      </c>
    </row>
    <row r="483" spans="1:2" x14ac:dyDescent="0.25">
      <c r="A483">
        <v>482</v>
      </c>
      <c r="B483">
        <v>240</v>
      </c>
    </row>
    <row r="484" spans="1:2" x14ac:dyDescent="0.25">
      <c r="A484">
        <v>483</v>
      </c>
      <c r="B484">
        <v>241</v>
      </c>
    </row>
    <row r="485" spans="1:2" x14ac:dyDescent="0.25">
      <c r="A485">
        <v>484</v>
      </c>
      <c r="B485">
        <v>242</v>
      </c>
    </row>
    <row r="486" spans="1:2" x14ac:dyDescent="0.25">
      <c r="A486">
        <v>485</v>
      </c>
      <c r="B486">
        <v>243</v>
      </c>
    </row>
    <row r="487" spans="1:2" x14ac:dyDescent="0.25">
      <c r="A487">
        <v>486</v>
      </c>
      <c r="B487">
        <v>244</v>
      </c>
    </row>
    <row r="488" spans="1:2" x14ac:dyDescent="0.25">
      <c r="A488">
        <v>487</v>
      </c>
      <c r="B488">
        <v>245</v>
      </c>
    </row>
    <row r="489" spans="1:2" x14ac:dyDescent="0.25">
      <c r="A489">
        <v>488</v>
      </c>
      <c r="B489">
        <v>246</v>
      </c>
    </row>
    <row r="490" spans="1:2" x14ac:dyDescent="0.25">
      <c r="A490">
        <v>489</v>
      </c>
      <c r="B490">
        <v>247</v>
      </c>
    </row>
    <row r="491" spans="1:2" x14ac:dyDescent="0.25">
      <c r="A491">
        <v>490</v>
      </c>
      <c r="B491">
        <v>248</v>
      </c>
    </row>
    <row r="492" spans="1:2" x14ac:dyDescent="0.25">
      <c r="A492">
        <v>491</v>
      </c>
      <c r="B492">
        <v>249</v>
      </c>
    </row>
    <row r="493" spans="1:2" x14ac:dyDescent="0.25">
      <c r="A493">
        <v>492</v>
      </c>
      <c r="B493">
        <v>250</v>
      </c>
    </row>
    <row r="494" spans="1:2" x14ac:dyDescent="0.25">
      <c r="A494">
        <v>493</v>
      </c>
      <c r="B494">
        <v>251</v>
      </c>
    </row>
    <row r="495" spans="1:2" x14ac:dyDescent="0.25">
      <c r="A495">
        <v>494</v>
      </c>
      <c r="B495">
        <v>252</v>
      </c>
    </row>
    <row r="496" spans="1:2" x14ac:dyDescent="0.25">
      <c r="A496">
        <v>495</v>
      </c>
      <c r="B496">
        <v>252</v>
      </c>
    </row>
    <row r="497" spans="1:2" x14ac:dyDescent="0.25">
      <c r="A497">
        <v>496</v>
      </c>
      <c r="B497">
        <v>252</v>
      </c>
    </row>
    <row r="498" spans="1:2" x14ac:dyDescent="0.25">
      <c r="A498">
        <v>497</v>
      </c>
      <c r="B498">
        <v>252</v>
      </c>
    </row>
    <row r="499" spans="1:2" x14ac:dyDescent="0.25">
      <c r="A499">
        <v>498</v>
      </c>
      <c r="B499">
        <v>252</v>
      </c>
    </row>
    <row r="500" spans="1:2" x14ac:dyDescent="0.25">
      <c r="A500">
        <v>499</v>
      </c>
      <c r="B500">
        <v>252</v>
      </c>
    </row>
    <row r="501" spans="1:2" x14ac:dyDescent="0.25">
      <c r="A501">
        <v>500</v>
      </c>
      <c r="B501">
        <v>252</v>
      </c>
    </row>
    <row r="502" spans="1:2" x14ac:dyDescent="0.25">
      <c r="A502">
        <v>501</v>
      </c>
      <c r="B502">
        <v>252</v>
      </c>
    </row>
    <row r="503" spans="1:2" x14ac:dyDescent="0.25">
      <c r="A503">
        <v>502</v>
      </c>
      <c r="B503">
        <v>252</v>
      </c>
    </row>
    <row r="504" spans="1:2" x14ac:dyDescent="0.25">
      <c r="A504">
        <v>503</v>
      </c>
      <c r="B504">
        <v>252</v>
      </c>
    </row>
    <row r="505" spans="1:2" x14ac:dyDescent="0.25">
      <c r="A505">
        <v>504</v>
      </c>
      <c r="B505">
        <v>252</v>
      </c>
    </row>
    <row r="506" spans="1:2" x14ac:dyDescent="0.25">
      <c r="A506">
        <v>505</v>
      </c>
      <c r="B506">
        <v>252</v>
      </c>
    </row>
    <row r="507" spans="1:2" x14ac:dyDescent="0.25">
      <c r="A507">
        <v>506</v>
      </c>
      <c r="B507">
        <v>252</v>
      </c>
    </row>
    <row r="508" spans="1:2" x14ac:dyDescent="0.25">
      <c r="A508">
        <v>507</v>
      </c>
      <c r="B508">
        <v>253</v>
      </c>
    </row>
    <row r="509" spans="1:2" x14ac:dyDescent="0.25">
      <c r="A509">
        <v>508</v>
      </c>
      <c r="B509">
        <v>254</v>
      </c>
    </row>
    <row r="510" spans="1:2" x14ac:dyDescent="0.25">
      <c r="A510">
        <v>509</v>
      </c>
      <c r="B510">
        <v>255</v>
      </c>
    </row>
    <row r="511" spans="1:2" x14ac:dyDescent="0.25">
      <c r="A511">
        <v>510</v>
      </c>
      <c r="B511">
        <v>256</v>
      </c>
    </row>
    <row r="512" spans="1:2" x14ac:dyDescent="0.25">
      <c r="A512">
        <v>511</v>
      </c>
      <c r="B512">
        <v>257</v>
      </c>
    </row>
    <row r="513" spans="1:2" x14ac:dyDescent="0.25">
      <c r="A513">
        <v>512</v>
      </c>
      <c r="B513">
        <v>258</v>
      </c>
    </row>
    <row r="514" spans="1:2" x14ac:dyDescent="0.25">
      <c r="A514">
        <v>513</v>
      </c>
      <c r="B514">
        <v>259</v>
      </c>
    </row>
    <row r="515" spans="1:2" x14ac:dyDescent="0.25">
      <c r="A515">
        <v>514</v>
      </c>
      <c r="B515">
        <v>260</v>
      </c>
    </row>
    <row r="516" spans="1:2" x14ac:dyDescent="0.25">
      <c r="A516">
        <v>515</v>
      </c>
      <c r="B516">
        <v>261</v>
      </c>
    </row>
    <row r="517" spans="1:2" x14ac:dyDescent="0.25">
      <c r="A517">
        <v>516</v>
      </c>
      <c r="B517">
        <v>262</v>
      </c>
    </row>
    <row r="518" spans="1:2" x14ac:dyDescent="0.25">
      <c r="A518">
        <v>517</v>
      </c>
      <c r="B518">
        <v>263</v>
      </c>
    </row>
    <row r="519" spans="1:2" x14ac:dyDescent="0.25">
      <c r="A519">
        <v>518</v>
      </c>
      <c r="B519">
        <v>264</v>
      </c>
    </row>
    <row r="520" spans="1:2" x14ac:dyDescent="0.25">
      <c r="A520">
        <v>519</v>
      </c>
      <c r="B520">
        <v>264</v>
      </c>
    </row>
    <row r="521" spans="1:2" x14ac:dyDescent="0.25">
      <c r="A521">
        <v>520</v>
      </c>
      <c r="B521">
        <v>264</v>
      </c>
    </row>
    <row r="522" spans="1:2" x14ac:dyDescent="0.25">
      <c r="A522">
        <v>521</v>
      </c>
      <c r="B522">
        <v>264</v>
      </c>
    </row>
    <row r="523" spans="1:2" x14ac:dyDescent="0.25">
      <c r="A523">
        <v>522</v>
      </c>
      <c r="B523">
        <v>264</v>
      </c>
    </row>
    <row r="524" spans="1:2" x14ac:dyDescent="0.25">
      <c r="A524">
        <v>523</v>
      </c>
      <c r="B524">
        <v>264</v>
      </c>
    </row>
    <row r="525" spans="1:2" x14ac:dyDescent="0.25">
      <c r="A525">
        <v>524</v>
      </c>
      <c r="B525">
        <v>264</v>
      </c>
    </row>
    <row r="526" spans="1:2" x14ac:dyDescent="0.25">
      <c r="A526">
        <v>525</v>
      </c>
      <c r="B526">
        <v>264</v>
      </c>
    </row>
    <row r="527" spans="1:2" x14ac:dyDescent="0.25">
      <c r="A527">
        <v>526</v>
      </c>
      <c r="B527">
        <v>264</v>
      </c>
    </row>
    <row r="528" spans="1:2" x14ac:dyDescent="0.25">
      <c r="A528">
        <v>527</v>
      </c>
      <c r="B528">
        <v>264</v>
      </c>
    </row>
    <row r="529" spans="1:2" x14ac:dyDescent="0.25">
      <c r="A529">
        <v>528</v>
      </c>
      <c r="B529">
        <v>264</v>
      </c>
    </row>
    <row r="530" spans="1:2" x14ac:dyDescent="0.25">
      <c r="A530">
        <v>529</v>
      </c>
      <c r="B530">
        <v>264</v>
      </c>
    </row>
    <row r="531" spans="1:2" x14ac:dyDescent="0.25">
      <c r="A531">
        <v>530</v>
      </c>
      <c r="B531">
        <v>264</v>
      </c>
    </row>
    <row r="532" spans="1:2" x14ac:dyDescent="0.25">
      <c r="A532">
        <v>531</v>
      </c>
      <c r="B532">
        <v>265</v>
      </c>
    </row>
    <row r="533" spans="1:2" x14ac:dyDescent="0.25">
      <c r="A533">
        <v>532</v>
      </c>
      <c r="B533">
        <v>266</v>
      </c>
    </row>
    <row r="534" spans="1:2" x14ac:dyDescent="0.25">
      <c r="A534">
        <v>533</v>
      </c>
      <c r="B534">
        <v>267</v>
      </c>
    </row>
    <row r="535" spans="1:2" x14ac:dyDescent="0.25">
      <c r="A535">
        <v>534</v>
      </c>
      <c r="B535">
        <v>268</v>
      </c>
    </row>
    <row r="536" spans="1:2" x14ac:dyDescent="0.25">
      <c r="A536">
        <v>535</v>
      </c>
      <c r="B536">
        <v>269</v>
      </c>
    </row>
    <row r="537" spans="1:2" x14ac:dyDescent="0.25">
      <c r="A537">
        <v>536</v>
      </c>
      <c r="B537">
        <v>270</v>
      </c>
    </row>
    <row r="538" spans="1:2" x14ac:dyDescent="0.25">
      <c r="A538">
        <v>537</v>
      </c>
      <c r="B538">
        <v>271</v>
      </c>
    </row>
    <row r="539" spans="1:2" x14ac:dyDescent="0.25">
      <c r="A539">
        <v>538</v>
      </c>
      <c r="B539">
        <v>272</v>
      </c>
    </row>
    <row r="540" spans="1:2" x14ac:dyDescent="0.25">
      <c r="A540">
        <v>539</v>
      </c>
      <c r="B540">
        <v>273</v>
      </c>
    </row>
    <row r="541" spans="1:2" x14ac:dyDescent="0.25">
      <c r="A541">
        <v>540</v>
      </c>
      <c r="B541">
        <v>274</v>
      </c>
    </row>
    <row r="542" spans="1:2" x14ac:dyDescent="0.25">
      <c r="A542">
        <v>541</v>
      </c>
      <c r="B542">
        <v>275</v>
      </c>
    </row>
    <row r="543" spans="1:2" x14ac:dyDescent="0.25">
      <c r="A543">
        <v>542</v>
      </c>
      <c r="B543">
        <v>276</v>
      </c>
    </row>
    <row r="544" spans="1:2" x14ac:dyDescent="0.25">
      <c r="A544">
        <v>543</v>
      </c>
      <c r="B544">
        <v>276</v>
      </c>
    </row>
    <row r="545" spans="1:2" x14ac:dyDescent="0.25">
      <c r="A545">
        <v>544</v>
      </c>
      <c r="B545">
        <v>276</v>
      </c>
    </row>
    <row r="546" spans="1:2" x14ac:dyDescent="0.25">
      <c r="A546">
        <v>545</v>
      </c>
      <c r="B546">
        <v>276</v>
      </c>
    </row>
    <row r="547" spans="1:2" x14ac:dyDescent="0.25">
      <c r="A547">
        <v>546</v>
      </c>
      <c r="B547">
        <v>276</v>
      </c>
    </row>
    <row r="548" spans="1:2" x14ac:dyDescent="0.25">
      <c r="A548">
        <v>547</v>
      </c>
      <c r="B548">
        <v>276</v>
      </c>
    </row>
    <row r="549" spans="1:2" x14ac:dyDescent="0.25">
      <c r="A549">
        <v>548</v>
      </c>
      <c r="B549">
        <v>276</v>
      </c>
    </row>
    <row r="550" spans="1:2" x14ac:dyDescent="0.25">
      <c r="A550">
        <v>549</v>
      </c>
      <c r="B550">
        <v>276</v>
      </c>
    </row>
    <row r="551" spans="1:2" x14ac:dyDescent="0.25">
      <c r="A551">
        <v>550</v>
      </c>
      <c r="B551">
        <v>276</v>
      </c>
    </row>
    <row r="552" spans="1:2" x14ac:dyDescent="0.25">
      <c r="A552">
        <v>551</v>
      </c>
      <c r="B552">
        <v>276</v>
      </c>
    </row>
    <row r="553" spans="1:2" x14ac:dyDescent="0.25">
      <c r="A553">
        <v>552</v>
      </c>
      <c r="B553">
        <v>276</v>
      </c>
    </row>
    <row r="554" spans="1:2" x14ac:dyDescent="0.25">
      <c r="A554">
        <v>553</v>
      </c>
      <c r="B554">
        <v>276</v>
      </c>
    </row>
    <row r="555" spans="1:2" x14ac:dyDescent="0.25">
      <c r="A555">
        <v>554</v>
      </c>
      <c r="B555">
        <v>276</v>
      </c>
    </row>
    <row r="556" spans="1:2" x14ac:dyDescent="0.25">
      <c r="A556">
        <v>555</v>
      </c>
      <c r="B556">
        <v>277</v>
      </c>
    </row>
    <row r="557" spans="1:2" x14ac:dyDescent="0.25">
      <c r="A557">
        <v>556</v>
      </c>
      <c r="B557">
        <v>278</v>
      </c>
    </row>
    <row r="558" spans="1:2" x14ac:dyDescent="0.25">
      <c r="A558">
        <v>557</v>
      </c>
      <c r="B558">
        <v>279</v>
      </c>
    </row>
    <row r="559" spans="1:2" x14ac:dyDescent="0.25">
      <c r="A559">
        <v>558</v>
      </c>
      <c r="B559">
        <v>280</v>
      </c>
    </row>
    <row r="560" spans="1:2" x14ac:dyDescent="0.25">
      <c r="A560">
        <v>559</v>
      </c>
      <c r="B560">
        <v>281</v>
      </c>
    </row>
    <row r="561" spans="1:2" x14ac:dyDescent="0.25">
      <c r="A561">
        <v>560</v>
      </c>
      <c r="B561">
        <v>282</v>
      </c>
    </row>
    <row r="562" spans="1:2" x14ac:dyDescent="0.25">
      <c r="A562">
        <v>561</v>
      </c>
      <c r="B562">
        <v>283</v>
      </c>
    </row>
    <row r="563" spans="1:2" x14ac:dyDescent="0.25">
      <c r="A563">
        <v>562</v>
      </c>
      <c r="B563">
        <v>284</v>
      </c>
    </row>
    <row r="564" spans="1:2" x14ac:dyDescent="0.25">
      <c r="A564">
        <v>563</v>
      </c>
      <c r="B564">
        <v>285</v>
      </c>
    </row>
    <row r="565" spans="1:2" x14ac:dyDescent="0.25">
      <c r="A565">
        <v>564</v>
      </c>
      <c r="B565">
        <v>286</v>
      </c>
    </row>
    <row r="566" spans="1:2" x14ac:dyDescent="0.25">
      <c r="A566">
        <v>565</v>
      </c>
      <c r="B566">
        <v>287</v>
      </c>
    </row>
    <row r="567" spans="1:2" x14ac:dyDescent="0.25">
      <c r="A567">
        <v>566</v>
      </c>
      <c r="B567">
        <v>288</v>
      </c>
    </row>
    <row r="568" spans="1:2" x14ac:dyDescent="0.25">
      <c r="A568">
        <v>567</v>
      </c>
      <c r="B568">
        <v>288</v>
      </c>
    </row>
    <row r="569" spans="1:2" x14ac:dyDescent="0.25">
      <c r="A569">
        <v>568</v>
      </c>
      <c r="B569">
        <v>288</v>
      </c>
    </row>
    <row r="570" spans="1:2" x14ac:dyDescent="0.25">
      <c r="A570">
        <v>569</v>
      </c>
      <c r="B570">
        <v>288</v>
      </c>
    </row>
    <row r="571" spans="1:2" x14ac:dyDescent="0.25">
      <c r="A571">
        <v>570</v>
      </c>
      <c r="B571">
        <v>288</v>
      </c>
    </row>
    <row r="572" spans="1:2" x14ac:dyDescent="0.25">
      <c r="A572">
        <v>571</v>
      </c>
      <c r="B572">
        <v>288</v>
      </c>
    </row>
    <row r="573" spans="1:2" x14ac:dyDescent="0.25">
      <c r="A573">
        <v>572</v>
      </c>
      <c r="B573">
        <v>288</v>
      </c>
    </row>
    <row r="574" spans="1:2" x14ac:dyDescent="0.25">
      <c r="A574">
        <v>573</v>
      </c>
      <c r="B574">
        <v>288</v>
      </c>
    </row>
    <row r="575" spans="1:2" x14ac:dyDescent="0.25">
      <c r="A575">
        <v>574</v>
      </c>
      <c r="B575">
        <v>288</v>
      </c>
    </row>
    <row r="576" spans="1:2" x14ac:dyDescent="0.25">
      <c r="A576">
        <v>575</v>
      </c>
      <c r="B576">
        <v>288</v>
      </c>
    </row>
    <row r="577" spans="1:2" x14ac:dyDescent="0.25">
      <c r="A577">
        <v>576</v>
      </c>
      <c r="B577">
        <v>288</v>
      </c>
    </row>
    <row r="578" spans="1:2" x14ac:dyDescent="0.25">
      <c r="A578">
        <v>577</v>
      </c>
      <c r="B578">
        <v>288</v>
      </c>
    </row>
    <row r="579" spans="1:2" x14ac:dyDescent="0.25">
      <c r="A579">
        <v>578</v>
      </c>
      <c r="B579">
        <v>288</v>
      </c>
    </row>
    <row r="580" spans="1:2" x14ac:dyDescent="0.25">
      <c r="A580">
        <v>579</v>
      </c>
      <c r="B580">
        <v>289</v>
      </c>
    </row>
    <row r="581" spans="1:2" x14ac:dyDescent="0.25">
      <c r="A581">
        <v>580</v>
      </c>
      <c r="B581">
        <v>290</v>
      </c>
    </row>
    <row r="582" spans="1:2" x14ac:dyDescent="0.25">
      <c r="A582">
        <v>581</v>
      </c>
      <c r="B582">
        <v>291</v>
      </c>
    </row>
    <row r="583" spans="1:2" x14ac:dyDescent="0.25">
      <c r="A583">
        <v>582</v>
      </c>
      <c r="B583">
        <v>292</v>
      </c>
    </row>
    <row r="584" spans="1:2" x14ac:dyDescent="0.25">
      <c r="A584">
        <v>583</v>
      </c>
      <c r="B584">
        <v>293</v>
      </c>
    </row>
    <row r="585" spans="1:2" x14ac:dyDescent="0.25">
      <c r="A585">
        <v>584</v>
      </c>
      <c r="B585">
        <v>294</v>
      </c>
    </row>
    <row r="586" spans="1:2" x14ac:dyDescent="0.25">
      <c r="A586">
        <v>585</v>
      </c>
      <c r="B586">
        <v>295</v>
      </c>
    </row>
    <row r="587" spans="1:2" x14ac:dyDescent="0.25">
      <c r="A587">
        <v>586</v>
      </c>
      <c r="B587">
        <v>296</v>
      </c>
    </row>
    <row r="588" spans="1:2" x14ac:dyDescent="0.25">
      <c r="A588">
        <v>587</v>
      </c>
      <c r="B588">
        <v>297</v>
      </c>
    </row>
    <row r="589" spans="1:2" x14ac:dyDescent="0.25">
      <c r="A589">
        <v>588</v>
      </c>
      <c r="B589">
        <v>298</v>
      </c>
    </row>
    <row r="590" spans="1:2" x14ac:dyDescent="0.25">
      <c r="A590">
        <v>589</v>
      </c>
      <c r="B590">
        <v>299</v>
      </c>
    </row>
    <row r="591" spans="1:2" x14ac:dyDescent="0.25">
      <c r="A591">
        <v>590</v>
      </c>
      <c r="B591">
        <v>300</v>
      </c>
    </row>
    <row r="592" spans="1:2" x14ac:dyDescent="0.25">
      <c r="A592">
        <v>591</v>
      </c>
      <c r="B592">
        <v>300</v>
      </c>
    </row>
    <row r="593" spans="1:2" x14ac:dyDescent="0.25">
      <c r="A593">
        <v>592</v>
      </c>
      <c r="B593">
        <v>300</v>
      </c>
    </row>
    <row r="594" spans="1:2" x14ac:dyDescent="0.25">
      <c r="A594">
        <v>593</v>
      </c>
      <c r="B594">
        <v>300</v>
      </c>
    </row>
    <row r="595" spans="1:2" x14ac:dyDescent="0.25">
      <c r="A595">
        <v>594</v>
      </c>
      <c r="B595">
        <v>300</v>
      </c>
    </row>
    <row r="596" spans="1:2" x14ac:dyDescent="0.25">
      <c r="A596">
        <v>595</v>
      </c>
      <c r="B596">
        <v>300</v>
      </c>
    </row>
    <row r="597" spans="1:2" x14ac:dyDescent="0.25">
      <c r="A597">
        <v>596</v>
      </c>
      <c r="B597">
        <v>300</v>
      </c>
    </row>
    <row r="598" spans="1:2" x14ac:dyDescent="0.25">
      <c r="A598">
        <v>597</v>
      </c>
      <c r="B598">
        <v>300</v>
      </c>
    </row>
    <row r="599" spans="1:2" x14ac:dyDescent="0.25">
      <c r="A599">
        <v>598</v>
      </c>
      <c r="B599">
        <v>300</v>
      </c>
    </row>
    <row r="600" spans="1:2" x14ac:dyDescent="0.25">
      <c r="A600">
        <v>599</v>
      </c>
      <c r="B600">
        <v>300</v>
      </c>
    </row>
    <row r="601" spans="1:2" x14ac:dyDescent="0.25">
      <c r="A601">
        <v>600</v>
      </c>
      <c r="B601">
        <v>300</v>
      </c>
    </row>
    <row r="602" spans="1:2" x14ac:dyDescent="0.25">
      <c r="A602">
        <v>601</v>
      </c>
      <c r="B602">
        <v>300</v>
      </c>
    </row>
    <row r="603" spans="1:2" x14ac:dyDescent="0.25">
      <c r="A603">
        <v>602</v>
      </c>
      <c r="B603">
        <v>300</v>
      </c>
    </row>
    <row r="604" spans="1:2" x14ac:dyDescent="0.25">
      <c r="A604">
        <v>603</v>
      </c>
      <c r="B604">
        <v>301</v>
      </c>
    </row>
    <row r="605" spans="1:2" x14ac:dyDescent="0.25">
      <c r="A605">
        <v>604</v>
      </c>
      <c r="B605">
        <v>302</v>
      </c>
    </row>
    <row r="606" spans="1:2" x14ac:dyDescent="0.25">
      <c r="A606">
        <v>605</v>
      </c>
      <c r="B606">
        <v>303</v>
      </c>
    </row>
    <row r="607" spans="1:2" x14ac:dyDescent="0.25">
      <c r="A607">
        <v>606</v>
      </c>
      <c r="B607">
        <v>304</v>
      </c>
    </row>
    <row r="608" spans="1:2" x14ac:dyDescent="0.25">
      <c r="A608">
        <v>607</v>
      </c>
      <c r="B608">
        <v>305</v>
      </c>
    </row>
    <row r="609" spans="1:2" x14ac:dyDescent="0.25">
      <c r="A609">
        <v>608</v>
      </c>
      <c r="B609">
        <v>306</v>
      </c>
    </row>
    <row r="610" spans="1:2" x14ac:dyDescent="0.25">
      <c r="A610">
        <v>609</v>
      </c>
      <c r="B610">
        <v>307</v>
      </c>
    </row>
    <row r="611" spans="1:2" x14ac:dyDescent="0.25">
      <c r="A611">
        <v>610</v>
      </c>
      <c r="B611">
        <v>308</v>
      </c>
    </row>
    <row r="612" spans="1:2" x14ac:dyDescent="0.25">
      <c r="A612">
        <v>611</v>
      </c>
      <c r="B612">
        <v>309</v>
      </c>
    </row>
    <row r="613" spans="1:2" x14ac:dyDescent="0.25">
      <c r="A613">
        <v>612</v>
      </c>
      <c r="B613">
        <v>310</v>
      </c>
    </row>
    <row r="614" spans="1:2" x14ac:dyDescent="0.25">
      <c r="A614">
        <v>613</v>
      </c>
      <c r="B614">
        <v>311</v>
      </c>
    </row>
    <row r="615" spans="1:2" x14ac:dyDescent="0.25">
      <c r="A615">
        <v>614</v>
      </c>
      <c r="B615">
        <v>312</v>
      </c>
    </row>
    <row r="616" spans="1:2" x14ac:dyDescent="0.25">
      <c r="A616">
        <v>615</v>
      </c>
      <c r="B616">
        <v>312</v>
      </c>
    </row>
    <row r="617" spans="1:2" x14ac:dyDescent="0.25">
      <c r="A617">
        <v>616</v>
      </c>
      <c r="B617">
        <v>312</v>
      </c>
    </row>
    <row r="618" spans="1:2" x14ac:dyDescent="0.25">
      <c r="A618">
        <v>617</v>
      </c>
      <c r="B618">
        <v>312</v>
      </c>
    </row>
    <row r="619" spans="1:2" x14ac:dyDescent="0.25">
      <c r="A619">
        <v>618</v>
      </c>
      <c r="B619">
        <v>312</v>
      </c>
    </row>
    <row r="620" spans="1:2" x14ac:dyDescent="0.25">
      <c r="A620">
        <v>619</v>
      </c>
      <c r="B620">
        <v>312</v>
      </c>
    </row>
    <row r="621" spans="1:2" x14ac:dyDescent="0.25">
      <c r="A621">
        <v>620</v>
      </c>
      <c r="B621">
        <v>312</v>
      </c>
    </row>
    <row r="622" spans="1:2" x14ac:dyDescent="0.25">
      <c r="A622">
        <v>621</v>
      </c>
      <c r="B622">
        <v>312</v>
      </c>
    </row>
    <row r="623" spans="1:2" x14ac:dyDescent="0.25">
      <c r="A623">
        <v>622</v>
      </c>
      <c r="B623">
        <v>312</v>
      </c>
    </row>
    <row r="624" spans="1:2" x14ac:dyDescent="0.25">
      <c r="A624">
        <v>623</v>
      </c>
      <c r="B624">
        <v>312</v>
      </c>
    </row>
    <row r="625" spans="1:2" x14ac:dyDescent="0.25">
      <c r="A625">
        <v>624</v>
      </c>
      <c r="B625">
        <v>312</v>
      </c>
    </row>
    <row r="626" spans="1:2" x14ac:dyDescent="0.25">
      <c r="A626">
        <v>625</v>
      </c>
      <c r="B626">
        <v>312</v>
      </c>
    </row>
    <row r="627" spans="1:2" x14ac:dyDescent="0.25">
      <c r="A627">
        <v>626</v>
      </c>
      <c r="B627">
        <v>312</v>
      </c>
    </row>
    <row r="628" spans="1:2" x14ac:dyDescent="0.25">
      <c r="A628">
        <v>627</v>
      </c>
      <c r="B628">
        <v>313</v>
      </c>
    </row>
    <row r="629" spans="1:2" x14ac:dyDescent="0.25">
      <c r="A629">
        <v>628</v>
      </c>
      <c r="B629">
        <v>314</v>
      </c>
    </row>
    <row r="630" spans="1:2" x14ac:dyDescent="0.25">
      <c r="A630">
        <v>629</v>
      </c>
      <c r="B630">
        <v>315</v>
      </c>
    </row>
    <row r="631" spans="1:2" x14ac:dyDescent="0.25">
      <c r="A631">
        <v>630</v>
      </c>
      <c r="B631">
        <v>316</v>
      </c>
    </row>
    <row r="632" spans="1:2" x14ac:dyDescent="0.25">
      <c r="A632">
        <v>631</v>
      </c>
      <c r="B632">
        <v>317</v>
      </c>
    </row>
    <row r="633" spans="1:2" x14ac:dyDescent="0.25">
      <c r="A633">
        <v>632</v>
      </c>
      <c r="B633">
        <v>318</v>
      </c>
    </row>
    <row r="634" spans="1:2" x14ac:dyDescent="0.25">
      <c r="A634">
        <v>633</v>
      </c>
      <c r="B634">
        <v>319</v>
      </c>
    </row>
    <row r="635" spans="1:2" x14ac:dyDescent="0.25">
      <c r="A635">
        <v>634</v>
      </c>
      <c r="B635">
        <v>320</v>
      </c>
    </row>
    <row r="636" spans="1:2" x14ac:dyDescent="0.25">
      <c r="A636">
        <v>635</v>
      </c>
      <c r="B636">
        <v>321</v>
      </c>
    </row>
    <row r="637" spans="1:2" x14ac:dyDescent="0.25">
      <c r="A637">
        <v>636</v>
      </c>
      <c r="B637">
        <v>322</v>
      </c>
    </row>
    <row r="638" spans="1:2" x14ac:dyDescent="0.25">
      <c r="A638">
        <v>637</v>
      </c>
      <c r="B638">
        <v>323</v>
      </c>
    </row>
    <row r="639" spans="1:2" x14ac:dyDescent="0.25">
      <c r="A639">
        <v>638</v>
      </c>
      <c r="B639">
        <v>324</v>
      </c>
    </row>
    <row r="640" spans="1:2" x14ac:dyDescent="0.25">
      <c r="A640">
        <v>639</v>
      </c>
      <c r="B640">
        <v>324</v>
      </c>
    </row>
    <row r="641" spans="1:2" x14ac:dyDescent="0.25">
      <c r="A641">
        <v>640</v>
      </c>
      <c r="B641">
        <v>324</v>
      </c>
    </row>
    <row r="642" spans="1:2" x14ac:dyDescent="0.25">
      <c r="A642">
        <v>641</v>
      </c>
      <c r="B642">
        <v>324</v>
      </c>
    </row>
    <row r="643" spans="1:2" x14ac:dyDescent="0.25">
      <c r="A643">
        <v>642</v>
      </c>
      <c r="B643">
        <v>324</v>
      </c>
    </row>
    <row r="644" spans="1:2" x14ac:dyDescent="0.25">
      <c r="A644">
        <v>643</v>
      </c>
      <c r="B644">
        <v>324</v>
      </c>
    </row>
    <row r="645" spans="1:2" x14ac:dyDescent="0.25">
      <c r="A645">
        <v>644</v>
      </c>
      <c r="B645">
        <v>324</v>
      </c>
    </row>
    <row r="646" spans="1:2" x14ac:dyDescent="0.25">
      <c r="A646">
        <v>645</v>
      </c>
      <c r="B646">
        <v>324</v>
      </c>
    </row>
    <row r="647" spans="1:2" x14ac:dyDescent="0.25">
      <c r="A647">
        <v>646</v>
      </c>
      <c r="B647">
        <v>324</v>
      </c>
    </row>
    <row r="648" spans="1:2" x14ac:dyDescent="0.25">
      <c r="A648">
        <v>647</v>
      </c>
      <c r="B648">
        <v>324</v>
      </c>
    </row>
    <row r="649" spans="1:2" x14ac:dyDescent="0.25">
      <c r="A649">
        <v>648</v>
      </c>
      <c r="B649">
        <v>324</v>
      </c>
    </row>
    <row r="650" spans="1:2" x14ac:dyDescent="0.25">
      <c r="A650">
        <v>649</v>
      </c>
      <c r="B650">
        <v>324</v>
      </c>
    </row>
    <row r="651" spans="1:2" x14ac:dyDescent="0.25">
      <c r="A651">
        <v>650</v>
      </c>
      <c r="B651">
        <v>324</v>
      </c>
    </row>
    <row r="652" spans="1:2" x14ac:dyDescent="0.25">
      <c r="A652">
        <v>651</v>
      </c>
      <c r="B652">
        <v>325</v>
      </c>
    </row>
    <row r="653" spans="1:2" x14ac:dyDescent="0.25">
      <c r="A653">
        <v>652</v>
      </c>
      <c r="B653">
        <v>326</v>
      </c>
    </row>
    <row r="654" spans="1:2" x14ac:dyDescent="0.25">
      <c r="A654">
        <v>653</v>
      </c>
      <c r="B654">
        <v>327</v>
      </c>
    </row>
    <row r="655" spans="1:2" x14ac:dyDescent="0.25">
      <c r="A655">
        <v>654</v>
      </c>
      <c r="B655">
        <v>328</v>
      </c>
    </row>
    <row r="656" spans="1:2" x14ac:dyDescent="0.25">
      <c r="A656">
        <v>655</v>
      </c>
      <c r="B656">
        <v>329</v>
      </c>
    </row>
    <row r="657" spans="1:2" x14ac:dyDescent="0.25">
      <c r="A657">
        <v>656</v>
      </c>
      <c r="B657">
        <v>330</v>
      </c>
    </row>
    <row r="658" spans="1:2" x14ac:dyDescent="0.25">
      <c r="A658">
        <v>657</v>
      </c>
      <c r="B658">
        <v>331</v>
      </c>
    </row>
    <row r="659" spans="1:2" x14ac:dyDescent="0.25">
      <c r="A659">
        <v>658</v>
      </c>
      <c r="B659">
        <v>332</v>
      </c>
    </row>
    <row r="660" spans="1:2" x14ac:dyDescent="0.25">
      <c r="A660">
        <v>659</v>
      </c>
      <c r="B660">
        <v>333</v>
      </c>
    </row>
    <row r="661" spans="1:2" x14ac:dyDescent="0.25">
      <c r="A661">
        <v>660</v>
      </c>
      <c r="B661">
        <v>334</v>
      </c>
    </row>
    <row r="662" spans="1:2" x14ac:dyDescent="0.25">
      <c r="A662">
        <v>661</v>
      </c>
      <c r="B662">
        <v>335</v>
      </c>
    </row>
    <row r="663" spans="1:2" x14ac:dyDescent="0.25">
      <c r="A663">
        <v>662</v>
      </c>
      <c r="B663">
        <v>336</v>
      </c>
    </row>
    <row r="664" spans="1:2" x14ac:dyDescent="0.25">
      <c r="A664">
        <v>663</v>
      </c>
      <c r="B664">
        <v>336</v>
      </c>
    </row>
    <row r="665" spans="1:2" x14ac:dyDescent="0.25">
      <c r="A665">
        <v>664</v>
      </c>
      <c r="B665">
        <v>336</v>
      </c>
    </row>
    <row r="666" spans="1:2" x14ac:dyDescent="0.25">
      <c r="A666">
        <v>665</v>
      </c>
      <c r="B666">
        <v>336</v>
      </c>
    </row>
    <row r="667" spans="1:2" x14ac:dyDescent="0.25">
      <c r="A667">
        <v>666</v>
      </c>
      <c r="B667">
        <v>336</v>
      </c>
    </row>
    <row r="668" spans="1:2" x14ac:dyDescent="0.25">
      <c r="A668">
        <v>667</v>
      </c>
      <c r="B668">
        <v>336</v>
      </c>
    </row>
    <row r="669" spans="1:2" x14ac:dyDescent="0.25">
      <c r="A669">
        <v>668</v>
      </c>
      <c r="B669">
        <v>336</v>
      </c>
    </row>
    <row r="670" spans="1:2" x14ac:dyDescent="0.25">
      <c r="A670">
        <v>669</v>
      </c>
      <c r="B670">
        <v>336</v>
      </c>
    </row>
    <row r="671" spans="1:2" x14ac:dyDescent="0.25">
      <c r="A671">
        <v>670</v>
      </c>
      <c r="B671">
        <v>336</v>
      </c>
    </row>
    <row r="672" spans="1:2" x14ac:dyDescent="0.25">
      <c r="A672">
        <v>671</v>
      </c>
      <c r="B672">
        <v>336</v>
      </c>
    </row>
    <row r="673" spans="1:2" x14ac:dyDescent="0.25">
      <c r="A673">
        <v>672</v>
      </c>
      <c r="B673">
        <v>336</v>
      </c>
    </row>
    <row r="674" spans="1:2" x14ac:dyDescent="0.25">
      <c r="A674">
        <v>673</v>
      </c>
      <c r="B674">
        <v>336</v>
      </c>
    </row>
    <row r="675" spans="1:2" x14ac:dyDescent="0.25">
      <c r="A675">
        <v>674</v>
      </c>
      <c r="B675">
        <v>336</v>
      </c>
    </row>
    <row r="676" spans="1:2" x14ac:dyDescent="0.25">
      <c r="A676">
        <v>675</v>
      </c>
      <c r="B676">
        <v>337</v>
      </c>
    </row>
    <row r="677" spans="1:2" x14ac:dyDescent="0.25">
      <c r="A677">
        <v>676</v>
      </c>
      <c r="B677">
        <v>338</v>
      </c>
    </row>
    <row r="678" spans="1:2" x14ac:dyDescent="0.25">
      <c r="A678">
        <v>677</v>
      </c>
      <c r="B678">
        <v>339</v>
      </c>
    </row>
    <row r="679" spans="1:2" x14ac:dyDescent="0.25">
      <c r="A679">
        <v>678</v>
      </c>
      <c r="B679">
        <v>340</v>
      </c>
    </row>
    <row r="680" spans="1:2" x14ac:dyDescent="0.25">
      <c r="A680">
        <v>679</v>
      </c>
      <c r="B680">
        <v>341</v>
      </c>
    </row>
    <row r="681" spans="1:2" x14ac:dyDescent="0.25">
      <c r="A681">
        <v>680</v>
      </c>
      <c r="B681">
        <v>342</v>
      </c>
    </row>
    <row r="682" spans="1:2" x14ac:dyDescent="0.25">
      <c r="A682">
        <v>681</v>
      </c>
      <c r="B682">
        <v>343</v>
      </c>
    </row>
    <row r="683" spans="1:2" x14ac:dyDescent="0.25">
      <c r="A683">
        <v>682</v>
      </c>
      <c r="B683">
        <v>344</v>
      </c>
    </row>
    <row r="684" spans="1:2" x14ac:dyDescent="0.25">
      <c r="A684">
        <v>683</v>
      </c>
      <c r="B684">
        <v>345</v>
      </c>
    </row>
    <row r="685" spans="1:2" x14ac:dyDescent="0.25">
      <c r="A685">
        <v>684</v>
      </c>
      <c r="B685">
        <v>346</v>
      </c>
    </row>
    <row r="686" spans="1:2" x14ac:dyDescent="0.25">
      <c r="A686">
        <v>685</v>
      </c>
      <c r="B686">
        <v>347</v>
      </c>
    </row>
    <row r="687" spans="1:2" x14ac:dyDescent="0.25">
      <c r="A687">
        <v>686</v>
      </c>
      <c r="B687">
        <v>348</v>
      </c>
    </row>
    <row r="688" spans="1:2" x14ac:dyDescent="0.25">
      <c r="A688">
        <v>687</v>
      </c>
      <c r="B688">
        <v>348</v>
      </c>
    </row>
    <row r="689" spans="1:2" x14ac:dyDescent="0.25">
      <c r="A689">
        <v>688</v>
      </c>
      <c r="B689">
        <v>348</v>
      </c>
    </row>
    <row r="690" spans="1:2" x14ac:dyDescent="0.25">
      <c r="A690">
        <v>689</v>
      </c>
      <c r="B690">
        <v>348</v>
      </c>
    </row>
    <row r="691" spans="1:2" x14ac:dyDescent="0.25">
      <c r="A691">
        <v>690</v>
      </c>
      <c r="B691">
        <v>348</v>
      </c>
    </row>
    <row r="692" spans="1:2" x14ac:dyDescent="0.25">
      <c r="A692">
        <v>691</v>
      </c>
      <c r="B692">
        <v>348</v>
      </c>
    </row>
    <row r="693" spans="1:2" x14ac:dyDescent="0.25">
      <c r="A693">
        <v>692</v>
      </c>
      <c r="B693">
        <v>348</v>
      </c>
    </row>
    <row r="694" spans="1:2" x14ac:dyDescent="0.25">
      <c r="A694">
        <v>693</v>
      </c>
      <c r="B694">
        <v>348</v>
      </c>
    </row>
    <row r="695" spans="1:2" x14ac:dyDescent="0.25">
      <c r="A695">
        <v>694</v>
      </c>
      <c r="B695">
        <v>348</v>
      </c>
    </row>
    <row r="696" spans="1:2" x14ac:dyDescent="0.25">
      <c r="A696">
        <v>695</v>
      </c>
      <c r="B696">
        <v>348</v>
      </c>
    </row>
    <row r="697" spans="1:2" x14ac:dyDescent="0.25">
      <c r="A697">
        <v>696</v>
      </c>
      <c r="B697">
        <v>348</v>
      </c>
    </row>
    <row r="698" spans="1:2" x14ac:dyDescent="0.25">
      <c r="A698">
        <v>697</v>
      </c>
      <c r="B698">
        <v>348</v>
      </c>
    </row>
    <row r="699" spans="1:2" x14ac:dyDescent="0.25">
      <c r="A699">
        <v>698</v>
      </c>
      <c r="B699">
        <v>348</v>
      </c>
    </row>
    <row r="700" spans="1:2" x14ac:dyDescent="0.25">
      <c r="A700">
        <v>699</v>
      </c>
      <c r="B700">
        <v>349</v>
      </c>
    </row>
    <row r="701" spans="1:2" x14ac:dyDescent="0.25">
      <c r="A701">
        <v>700</v>
      </c>
      <c r="B701">
        <v>350</v>
      </c>
    </row>
    <row r="702" spans="1:2" x14ac:dyDescent="0.25">
      <c r="A702">
        <v>701</v>
      </c>
      <c r="B702">
        <v>351</v>
      </c>
    </row>
    <row r="703" spans="1:2" x14ac:dyDescent="0.25">
      <c r="A703">
        <v>702</v>
      </c>
      <c r="B703">
        <v>352</v>
      </c>
    </row>
    <row r="704" spans="1:2" x14ac:dyDescent="0.25">
      <c r="A704">
        <v>703</v>
      </c>
      <c r="B704">
        <v>353</v>
      </c>
    </row>
    <row r="705" spans="1:2" x14ac:dyDescent="0.25">
      <c r="A705">
        <v>704</v>
      </c>
      <c r="B705">
        <v>354</v>
      </c>
    </row>
    <row r="706" spans="1:2" x14ac:dyDescent="0.25">
      <c r="A706">
        <v>705</v>
      </c>
      <c r="B706">
        <v>355</v>
      </c>
    </row>
    <row r="707" spans="1:2" x14ac:dyDescent="0.25">
      <c r="A707">
        <v>706</v>
      </c>
      <c r="B707">
        <v>356</v>
      </c>
    </row>
    <row r="708" spans="1:2" x14ac:dyDescent="0.25">
      <c r="A708">
        <v>707</v>
      </c>
      <c r="B708">
        <v>357</v>
      </c>
    </row>
    <row r="709" spans="1:2" x14ac:dyDescent="0.25">
      <c r="A709">
        <v>708</v>
      </c>
      <c r="B709">
        <v>358</v>
      </c>
    </row>
    <row r="710" spans="1:2" x14ac:dyDescent="0.25">
      <c r="A710">
        <v>709</v>
      </c>
      <c r="B710">
        <v>359</v>
      </c>
    </row>
    <row r="711" spans="1:2" x14ac:dyDescent="0.25">
      <c r="A711">
        <v>710</v>
      </c>
      <c r="B711">
        <v>360</v>
      </c>
    </row>
    <row r="712" spans="1:2" x14ac:dyDescent="0.25">
      <c r="A712">
        <v>711</v>
      </c>
      <c r="B712">
        <v>360</v>
      </c>
    </row>
    <row r="713" spans="1:2" x14ac:dyDescent="0.25">
      <c r="A713">
        <v>712</v>
      </c>
      <c r="B713">
        <v>360</v>
      </c>
    </row>
    <row r="714" spans="1:2" x14ac:dyDescent="0.25">
      <c r="A714">
        <v>713</v>
      </c>
      <c r="B714">
        <v>360</v>
      </c>
    </row>
    <row r="715" spans="1:2" x14ac:dyDescent="0.25">
      <c r="A715">
        <v>714</v>
      </c>
      <c r="B715">
        <v>360</v>
      </c>
    </row>
    <row r="716" spans="1:2" x14ac:dyDescent="0.25">
      <c r="A716">
        <v>715</v>
      </c>
      <c r="B716">
        <v>360</v>
      </c>
    </row>
    <row r="717" spans="1:2" x14ac:dyDescent="0.25">
      <c r="A717">
        <v>716</v>
      </c>
      <c r="B717">
        <v>360</v>
      </c>
    </row>
    <row r="718" spans="1:2" x14ac:dyDescent="0.25">
      <c r="A718">
        <v>717</v>
      </c>
      <c r="B718">
        <v>360</v>
      </c>
    </row>
    <row r="719" spans="1:2" x14ac:dyDescent="0.25">
      <c r="A719">
        <v>718</v>
      </c>
      <c r="B719">
        <v>360</v>
      </c>
    </row>
    <row r="720" spans="1:2" x14ac:dyDescent="0.25">
      <c r="A720">
        <v>719</v>
      </c>
      <c r="B720">
        <v>360</v>
      </c>
    </row>
    <row r="721" spans="1:2" x14ac:dyDescent="0.25">
      <c r="A721">
        <v>720</v>
      </c>
      <c r="B721">
        <v>360</v>
      </c>
    </row>
    <row r="722" spans="1:2" x14ac:dyDescent="0.25">
      <c r="A722">
        <v>721</v>
      </c>
      <c r="B722">
        <v>360</v>
      </c>
    </row>
    <row r="723" spans="1:2" x14ac:dyDescent="0.25">
      <c r="A723">
        <v>722</v>
      </c>
      <c r="B723">
        <v>360</v>
      </c>
    </row>
    <row r="724" spans="1:2" x14ac:dyDescent="0.25">
      <c r="A724">
        <v>723</v>
      </c>
      <c r="B724">
        <v>361</v>
      </c>
    </row>
    <row r="725" spans="1:2" x14ac:dyDescent="0.25">
      <c r="A725">
        <v>724</v>
      </c>
      <c r="B725">
        <v>362</v>
      </c>
    </row>
    <row r="726" spans="1:2" x14ac:dyDescent="0.25">
      <c r="A726">
        <v>725</v>
      </c>
      <c r="B726">
        <v>363</v>
      </c>
    </row>
    <row r="727" spans="1:2" x14ac:dyDescent="0.25">
      <c r="A727">
        <v>726</v>
      </c>
      <c r="B727">
        <v>364</v>
      </c>
    </row>
    <row r="728" spans="1:2" x14ac:dyDescent="0.25">
      <c r="A728">
        <v>727</v>
      </c>
      <c r="B728">
        <v>365</v>
      </c>
    </row>
    <row r="729" spans="1:2" x14ac:dyDescent="0.25">
      <c r="A729">
        <v>728</v>
      </c>
      <c r="B729">
        <v>366</v>
      </c>
    </row>
    <row r="730" spans="1:2" x14ac:dyDescent="0.25">
      <c r="A730">
        <v>729</v>
      </c>
      <c r="B730">
        <v>367</v>
      </c>
    </row>
    <row r="731" spans="1:2" x14ac:dyDescent="0.25">
      <c r="A731">
        <v>730</v>
      </c>
      <c r="B731">
        <v>368</v>
      </c>
    </row>
    <row r="732" spans="1:2" x14ac:dyDescent="0.25">
      <c r="A732">
        <v>731</v>
      </c>
      <c r="B732">
        <v>369</v>
      </c>
    </row>
    <row r="733" spans="1:2" x14ac:dyDescent="0.25">
      <c r="A733">
        <v>732</v>
      </c>
      <c r="B733">
        <v>370</v>
      </c>
    </row>
    <row r="734" spans="1:2" x14ac:dyDescent="0.25">
      <c r="A734">
        <v>733</v>
      </c>
      <c r="B734">
        <v>371</v>
      </c>
    </row>
    <row r="735" spans="1:2" x14ac:dyDescent="0.25">
      <c r="A735">
        <v>734</v>
      </c>
      <c r="B735">
        <v>372</v>
      </c>
    </row>
    <row r="736" spans="1:2" x14ac:dyDescent="0.25">
      <c r="A736">
        <v>735</v>
      </c>
      <c r="B736">
        <v>372</v>
      </c>
    </row>
    <row r="737" spans="1:2" x14ac:dyDescent="0.25">
      <c r="A737">
        <v>736</v>
      </c>
      <c r="B737">
        <v>372</v>
      </c>
    </row>
    <row r="738" spans="1:2" x14ac:dyDescent="0.25">
      <c r="A738">
        <v>737</v>
      </c>
      <c r="B738">
        <v>372</v>
      </c>
    </row>
    <row r="739" spans="1:2" x14ac:dyDescent="0.25">
      <c r="A739">
        <v>738</v>
      </c>
      <c r="B739">
        <v>372</v>
      </c>
    </row>
    <row r="740" spans="1:2" x14ac:dyDescent="0.25">
      <c r="A740">
        <v>739</v>
      </c>
      <c r="B740">
        <v>372</v>
      </c>
    </row>
    <row r="741" spans="1:2" x14ac:dyDescent="0.25">
      <c r="A741">
        <v>740</v>
      </c>
      <c r="B741">
        <v>372</v>
      </c>
    </row>
    <row r="742" spans="1:2" x14ac:dyDescent="0.25">
      <c r="A742">
        <v>741</v>
      </c>
      <c r="B742">
        <v>372</v>
      </c>
    </row>
    <row r="743" spans="1:2" x14ac:dyDescent="0.25">
      <c r="A743">
        <v>742</v>
      </c>
      <c r="B743">
        <v>372</v>
      </c>
    </row>
    <row r="744" spans="1:2" x14ac:dyDescent="0.25">
      <c r="A744">
        <v>743</v>
      </c>
      <c r="B744">
        <v>372</v>
      </c>
    </row>
    <row r="745" spans="1:2" x14ac:dyDescent="0.25">
      <c r="A745">
        <v>744</v>
      </c>
      <c r="B745">
        <v>372</v>
      </c>
    </row>
    <row r="746" spans="1:2" x14ac:dyDescent="0.25">
      <c r="A746">
        <v>745</v>
      </c>
      <c r="B746">
        <v>372</v>
      </c>
    </row>
    <row r="747" spans="1:2" x14ac:dyDescent="0.25">
      <c r="A747">
        <v>746</v>
      </c>
      <c r="B747">
        <v>372</v>
      </c>
    </row>
    <row r="748" spans="1:2" x14ac:dyDescent="0.25">
      <c r="A748">
        <v>747</v>
      </c>
      <c r="B748">
        <v>373</v>
      </c>
    </row>
    <row r="749" spans="1:2" x14ac:dyDescent="0.25">
      <c r="A749">
        <v>748</v>
      </c>
      <c r="B749">
        <v>374</v>
      </c>
    </row>
    <row r="750" spans="1:2" x14ac:dyDescent="0.25">
      <c r="A750">
        <v>749</v>
      </c>
      <c r="B750">
        <v>375</v>
      </c>
    </row>
    <row r="751" spans="1:2" x14ac:dyDescent="0.25">
      <c r="A751">
        <v>750</v>
      </c>
      <c r="B751">
        <v>376</v>
      </c>
    </row>
    <row r="752" spans="1:2" x14ac:dyDescent="0.25">
      <c r="A752">
        <v>751</v>
      </c>
      <c r="B752">
        <v>377</v>
      </c>
    </row>
    <row r="753" spans="1:2" x14ac:dyDescent="0.25">
      <c r="A753">
        <v>752</v>
      </c>
      <c r="B753">
        <v>378</v>
      </c>
    </row>
    <row r="754" spans="1:2" x14ac:dyDescent="0.25">
      <c r="A754">
        <v>753</v>
      </c>
      <c r="B754">
        <v>379</v>
      </c>
    </row>
    <row r="755" spans="1:2" x14ac:dyDescent="0.25">
      <c r="A755">
        <v>754</v>
      </c>
      <c r="B755">
        <v>380</v>
      </c>
    </row>
    <row r="756" spans="1:2" x14ac:dyDescent="0.25">
      <c r="A756">
        <v>755</v>
      </c>
      <c r="B756">
        <v>381</v>
      </c>
    </row>
    <row r="757" spans="1:2" x14ac:dyDescent="0.25">
      <c r="A757">
        <v>756</v>
      </c>
      <c r="B757">
        <v>382</v>
      </c>
    </row>
    <row r="758" spans="1:2" x14ac:dyDescent="0.25">
      <c r="A758">
        <v>757</v>
      </c>
      <c r="B758">
        <v>383</v>
      </c>
    </row>
    <row r="759" spans="1:2" x14ac:dyDescent="0.25">
      <c r="A759">
        <v>758</v>
      </c>
      <c r="B759">
        <v>384</v>
      </c>
    </row>
    <row r="760" spans="1:2" x14ac:dyDescent="0.25">
      <c r="A760">
        <v>759</v>
      </c>
      <c r="B760">
        <v>384</v>
      </c>
    </row>
    <row r="761" spans="1:2" x14ac:dyDescent="0.25">
      <c r="A761">
        <v>760</v>
      </c>
      <c r="B761">
        <v>384</v>
      </c>
    </row>
    <row r="762" spans="1:2" x14ac:dyDescent="0.25">
      <c r="A762">
        <v>761</v>
      </c>
      <c r="B762">
        <v>384</v>
      </c>
    </row>
    <row r="763" spans="1:2" x14ac:dyDescent="0.25">
      <c r="A763">
        <v>762</v>
      </c>
      <c r="B763">
        <v>384</v>
      </c>
    </row>
    <row r="764" spans="1:2" x14ac:dyDescent="0.25">
      <c r="A764">
        <v>763</v>
      </c>
      <c r="B764">
        <v>384</v>
      </c>
    </row>
    <row r="765" spans="1:2" x14ac:dyDescent="0.25">
      <c r="A765">
        <v>764</v>
      </c>
      <c r="B765">
        <v>384</v>
      </c>
    </row>
    <row r="766" spans="1:2" x14ac:dyDescent="0.25">
      <c r="A766">
        <v>765</v>
      </c>
      <c r="B766">
        <v>384</v>
      </c>
    </row>
    <row r="767" spans="1:2" x14ac:dyDescent="0.25">
      <c r="A767">
        <v>766</v>
      </c>
      <c r="B767">
        <v>384</v>
      </c>
    </row>
    <row r="768" spans="1:2" x14ac:dyDescent="0.25">
      <c r="A768">
        <v>767</v>
      </c>
      <c r="B768">
        <v>384</v>
      </c>
    </row>
    <row r="769" spans="1:2" x14ac:dyDescent="0.25">
      <c r="A769">
        <v>768</v>
      </c>
      <c r="B769">
        <v>384</v>
      </c>
    </row>
    <row r="770" spans="1:2" x14ac:dyDescent="0.25">
      <c r="A770">
        <v>769</v>
      </c>
      <c r="B770">
        <v>384</v>
      </c>
    </row>
    <row r="771" spans="1:2" x14ac:dyDescent="0.25">
      <c r="A771">
        <v>770</v>
      </c>
      <c r="B771">
        <v>384</v>
      </c>
    </row>
    <row r="772" spans="1:2" x14ac:dyDescent="0.25">
      <c r="A772">
        <v>771</v>
      </c>
      <c r="B772">
        <v>385</v>
      </c>
    </row>
    <row r="773" spans="1:2" x14ac:dyDescent="0.25">
      <c r="A773">
        <v>772</v>
      </c>
      <c r="B773">
        <v>386</v>
      </c>
    </row>
    <row r="774" spans="1:2" x14ac:dyDescent="0.25">
      <c r="A774">
        <v>773</v>
      </c>
      <c r="B774">
        <v>387</v>
      </c>
    </row>
    <row r="775" spans="1:2" x14ac:dyDescent="0.25">
      <c r="A775">
        <v>774</v>
      </c>
      <c r="B775">
        <v>388</v>
      </c>
    </row>
    <row r="776" spans="1:2" x14ac:dyDescent="0.25">
      <c r="A776">
        <v>775</v>
      </c>
      <c r="B776">
        <v>389</v>
      </c>
    </row>
    <row r="777" spans="1:2" x14ac:dyDescent="0.25">
      <c r="A777">
        <v>776</v>
      </c>
      <c r="B777">
        <v>390</v>
      </c>
    </row>
    <row r="778" spans="1:2" x14ac:dyDescent="0.25">
      <c r="A778">
        <v>777</v>
      </c>
      <c r="B778">
        <v>391</v>
      </c>
    </row>
    <row r="779" spans="1:2" x14ac:dyDescent="0.25">
      <c r="A779">
        <v>778</v>
      </c>
      <c r="B779">
        <v>392</v>
      </c>
    </row>
    <row r="780" spans="1:2" x14ac:dyDescent="0.25">
      <c r="A780">
        <v>779</v>
      </c>
      <c r="B780">
        <v>393</v>
      </c>
    </row>
    <row r="781" spans="1:2" x14ac:dyDescent="0.25">
      <c r="A781">
        <v>780</v>
      </c>
      <c r="B781">
        <v>394</v>
      </c>
    </row>
    <row r="782" spans="1:2" x14ac:dyDescent="0.25">
      <c r="A782">
        <v>781</v>
      </c>
      <c r="B782">
        <v>395</v>
      </c>
    </row>
    <row r="783" spans="1:2" x14ac:dyDescent="0.25">
      <c r="A783">
        <v>782</v>
      </c>
      <c r="B783">
        <v>396</v>
      </c>
    </row>
    <row r="784" spans="1:2" x14ac:dyDescent="0.25">
      <c r="A784">
        <v>783</v>
      </c>
      <c r="B784">
        <v>396</v>
      </c>
    </row>
    <row r="785" spans="1:2" x14ac:dyDescent="0.25">
      <c r="A785">
        <v>784</v>
      </c>
      <c r="B785">
        <v>396</v>
      </c>
    </row>
    <row r="786" spans="1:2" x14ac:dyDescent="0.25">
      <c r="A786">
        <v>785</v>
      </c>
      <c r="B786">
        <v>396</v>
      </c>
    </row>
    <row r="787" spans="1:2" x14ac:dyDescent="0.25">
      <c r="A787">
        <v>786</v>
      </c>
      <c r="B787">
        <v>396</v>
      </c>
    </row>
    <row r="788" spans="1:2" x14ac:dyDescent="0.25">
      <c r="A788">
        <v>787</v>
      </c>
      <c r="B788">
        <v>396</v>
      </c>
    </row>
    <row r="789" spans="1:2" x14ac:dyDescent="0.25">
      <c r="A789">
        <v>788</v>
      </c>
      <c r="B789">
        <v>396</v>
      </c>
    </row>
    <row r="790" spans="1:2" x14ac:dyDescent="0.25">
      <c r="A790">
        <v>789</v>
      </c>
      <c r="B790">
        <v>396</v>
      </c>
    </row>
    <row r="791" spans="1:2" x14ac:dyDescent="0.25">
      <c r="A791">
        <v>790</v>
      </c>
      <c r="B791">
        <v>396</v>
      </c>
    </row>
    <row r="792" spans="1:2" x14ac:dyDescent="0.25">
      <c r="A792">
        <v>791</v>
      </c>
      <c r="B792">
        <v>396</v>
      </c>
    </row>
    <row r="793" spans="1:2" x14ac:dyDescent="0.25">
      <c r="A793">
        <v>792</v>
      </c>
      <c r="B793">
        <v>396</v>
      </c>
    </row>
    <row r="794" spans="1:2" x14ac:dyDescent="0.25">
      <c r="A794">
        <v>793</v>
      </c>
      <c r="B794">
        <v>396</v>
      </c>
    </row>
    <row r="795" spans="1:2" x14ac:dyDescent="0.25">
      <c r="A795">
        <v>794</v>
      </c>
      <c r="B795">
        <v>396</v>
      </c>
    </row>
    <row r="796" spans="1:2" x14ac:dyDescent="0.25">
      <c r="A796">
        <v>795</v>
      </c>
      <c r="B796">
        <v>397</v>
      </c>
    </row>
    <row r="797" spans="1:2" x14ac:dyDescent="0.25">
      <c r="A797">
        <v>796</v>
      </c>
      <c r="B797">
        <v>398</v>
      </c>
    </row>
    <row r="798" spans="1:2" x14ac:dyDescent="0.25">
      <c r="A798">
        <v>797</v>
      </c>
      <c r="B798">
        <v>399</v>
      </c>
    </row>
    <row r="799" spans="1:2" x14ac:dyDescent="0.25">
      <c r="A799">
        <v>798</v>
      </c>
      <c r="B799">
        <v>400</v>
      </c>
    </row>
    <row r="800" spans="1:2" x14ac:dyDescent="0.25">
      <c r="A800">
        <v>799</v>
      </c>
      <c r="B800">
        <v>401</v>
      </c>
    </row>
    <row r="801" spans="1:2" x14ac:dyDescent="0.25">
      <c r="A801">
        <v>800</v>
      </c>
      <c r="B801">
        <v>402</v>
      </c>
    </row>
    <row r="802" spans="1:2" x14ac:dyDescent="0.25">
      <c r="A802">
        <v>801</v>
      </c>
      <c r="B802">
        <v>403</v>
      </c>
    </row>
    <row r="803" spans="1:2" x14ac:dyDescent="0.25">
      <c r="A803">
        <v>802</v>
      </c>
      <c r="B803">
        <v>404</v>
      </c>
    </row>
    <row r="804" spans="1:2" x14ac:dyDescent="0.25">
      <c r="A804">
        <v>803</v>
      </c>
      <c r="B804">
        <v>405</v>
      </c>
    </row>
    <row r="805" spans="1:2" x14ac:dyDescent="0.25">
      <c r="A805">
        <v>804</v>
      </c>
      <c r="B805">
        <v>406</v>
      </c>
    </row>
    <row r="806" spans="1:2" x14ac:dyDescent="0.25">
      <c r="A806">
        <v>805</v>
      </c>
      <c r="B806">
        <v>407</v>
      </c>
    </row>
    <row r="807" spans="1:2" x14ac:dyDescent="0.25">
      <c r="A807">
        <v>806</v>
      </c>
      <c r="B807">
        <v>408</v>
      </c>
    </row>
    <row r="808" spans="1:2" x14ac:dyDescent="0.25">
      <c r="A808">
        <v>807</v>
      </c>
      <c r="B808">
        <v>408</v>
      </c>
    </row>
    <row r="809" spans="1:2" x14ac:dyDescent="0.25">
      <c r="A809">
        <v>808</v>
      </c>
      <c r="B809">
        <v>408</v>
      </c>
    </row>
    <row r="810" spans="1:2" x14ac:dyDescent="0.25">
      <c r="A810">
        <v>809</v>
      </c>
      <c r="B810">
        <v>408</v>
      </c>
    </row>
    <row r="811" spans="1:2" x14ac:dyDescent="0.25">
      <c r="A811">
        <v>810</v>
      </c>
      <c r="B811">
        <v>408</v>
      </c>
    </row>
    <row r="812" spans="1:2" x14ac:dyDescent="0.25">
      <c r="A812">
        <v>811</v>
      </c>
      <c r="B812">
        <v>408</v>
      </c>
    </row>
    <row r="813" spans="1:2" x14ac:dyDescent="0.25">
      <c r="A813">
        <v>812</v>
      </c>
      <c r="B813">
        <v>408</v>
      </c>
    </row>
    <row r="814" spans="1:2" x14ac:dyDescent="0.25">
      <c r="A814">
        <v>813</v>
      </c>
      <c r="B814">
        <v>408</v>
      </c>
    </row>
    <row r="815" spans="1:2" x14ac:dyDescent="0.25">
      <c r="A815">
        <v>814</v>
      </c>
      <c r="B815">
        <v>408</v>
      </c>
    </row>
    <row r="816" spans="1:2" x14ac:dyDescent="0.25">
      <c r="A816">
        <v>815</v>
      </c>
      <c r="B816">
        <v>408</v>
      </c>
    </row>
    <row r="817" spans="1:2" x14ac:dyDescent="0.25">
      <c r="A817">
        <v>816</v>
      </c>
      <c r="B817">
        <v>408</v>
      </c>
    </row>
    <row r="818" spans="1:2" x14ac:dyDescent="0.25">
      <c r="A818">
        <v>817</v>
      </c>
      <c r="B818">
        <v>408</v>
      </c>
    </row>
    <row r="819" spans="1:2" x14ac:dyDescent="0.25">
      <c r="A819">
        <v>818</v>
      </c>
      <c r="B819">
        <v>408</v>
      </c>
    </row>
    <row r="820" spans="1:2" x14ac:dyDescent="0.25">
      <c r="A820">
        <v>819</v>
      </c>
      <c r="B820">
        <v>409</v>
      </c>
    </row>
    <row r="821" spans="1:2" x14ac:dyDescent="0.25">
      <c r="A821">
        <v>820</v>
      </c>
      <c r="B821">
        <v>410</v>
      </c>
    </row>
    <row r="822" spans="1:2" x14ac:dyDescent="0.25">
      <c r="A822">
        <v>821</v>
      </c>
      <c r="B822">
        <v>411</v>
      </c>
    </row>
    <row r="823" spans="1:2" x14ac:dyDescent="0.25">
      <c r="A823">
        <v>822</v>
      </c>
      <c r="B823">
        <v>412</v>
      </c>
    </row>
    <row r="824" spans="1:2" x14ac:dyDescent="0.25">
      <c r="A824">
        <v>823</v>
      </c>
      <c r="B824">
        <v>413</v>
      </c>
    </row>
    <row r="825" spans="1:2" x14ac:dyDescent="0.25">
      <c r="A825">
        <v>824</v>
      </c>
      <c r="B825">
        <v>414</v>
      </c>
    </row>
    <row r="826" spans="1:2" x14ac:dyDescent="0.25">
      <c r="A826">
        <v>825</v>
      </c>
      <c r="B826">
        <v>415</v>
      </c>
    </row>
    <row r="827" spans="1:2" x14ac:dyDescent="0.25">
      <c r="A827">
        <v>826</v>
      </c>
      <c r="B827">
        <v>416</v>
      </c>
    </row>
    <row r="828" spans="1:2" x14ac:dyDescent="0.25">
      <c r="A828">
        <v>827</v>
      </c>
      <c r="B828">
        <v>417</v>
      </c>
    </row>
    <row r="829" spans="1:2" x14ac:dyDescent="0.25">
      <c r="A829">
        <v>828</v>
      </c>
      <c r="B829">
        <v>418</v>
      </c>
    </row>
    <row r="830" spans="1:2" x14ac:dyDescent="0.25">
      <c r="A830">
        <v>829</v>
      </c>
      <c r="B830">
        <v>419</v>
      </c>
    </row>
    <row r="831" spans="1:2" x14ac:dyDescent="0.25">
      <c r="A831">
        <v>830</v>
      </c>
      <c r="B831">
        <v>420</v>
      </c>
    </row>
    <row r="832" spans="1:2" x14ac:dyDescent="0.25">
      <c r="A832">
        <v>831</v>
      </c>
      <c r="B832">
        <v>420</v>
      </c>
    </row>
    <row r="833" spans="1:2" x14ac:dyDescent="0.25">
      <c r="A833">
        <v>832</v>
      </c>
      <c r="B833">
        <v>420</v>
      </c>
    </row>
    <row r="834" spans="1:2" x14ac:dyDescent="0.25">
      <c r="A834">
        <v>833</v>
      </c>
      <c r="B834">
        <v>420</v>
      </c>
    </row>
    <row r="835" spans="1:2" x14ac:dyDescent="0.25">
      <c r="A835">
        <v>834</v>
      </c>
      <c r="B835">
        <v>420</v>
      </c>
    </row>
    <row r="836" spans="1:2" x14ac:dyDescent="0.25">
      <c r="A836">
        <v>835</v>
      </c>
      <c r="B836">
        <v>420</v>
      </c>
    </row>
    <row r="837" spans="1:2" x14ac:dyDescent="0.25">
      <c r="A837">
        <v>836</v>
      </c>
      <c r="B837">
        <v>420</v>
      </c>
    </row>
    <row r="838" spans="1:2" x14ac:dyDescent="0.25">
      <c r="A838">
        <v>837</v>
      </c>
      <c r="B838">
        <v>420</v>
      </c>
    </row>
    <row r="839" spans="1:2" x14ac:dyDescent="0.25">
      <c r="A839">
        <v>838</v>
      </c>
      <c r="B839">
        <v>420</v>
      </c>
    </row>
    <row r="840" spans="1:2" x14ac:dyDescent="0.25">
      <c r="A840">
        <v>839</v>
      </c>
      <c r="B840">
        <v>420</v>
      </c>
    </row>
    <row r="841" spans="1:2" x14ac:dyDescent="0.25">
      <c r="A841">
        <v>840</v>
      </c>
      <c r="B841">
        <v>420</v>
      </c>
    </row>
    <row r="842" spans="1:2" x14ac:dyDescent="0.25">
      <c r="A842">
        <v>841</v>
      </c>
      <c r="B842">
        <v>420</v>
      </c>
    </row>
    <row r="843" spans="1:2" x14ac:dyDescent="0.25">
      <c r="A843">
        <v>842</v>
      </c>
      <c r="B843">
        <v>420</v>
      </c>
    </row>
    <row r="844" spans="1:2" x14ac:dyDescent="0.25">
      <c r="A844">
        <v>843</v>
      </c>
      <c r="B844">
        <v>421</v>
      </c>
    </row>
    <row r="845" spans="1:2" x14ac:dyDescent="0.25">
      <c r="A845">
        <v>844</v>
      </c>
      <c r="B845">
        <v>422</v>
      </c>
    </row>
    <row r="846" spans="1:2" x14ac:dyDescent="0.25">
      <c r="A846">
        <v>845</v>
      </c>
      <c r="B846">
        <v>423</v>
      </c>
    </row>
    <row r="847" spans="1:2" x14ac:dyDescent="0.25">
      <c r="A847">
        <v>846</v>
      </c>
      <c r="B847">
        <v>424</v>
      </c>
    </row>
    <row r="848" spans="1:2" x14ac:dyDescent="0.25">
      <c r="A848">
        <v>847</v>
      </c>
      <c r="B848">
        <v>425</v>
      </c>
    </row>
    <row r="849" spans="1:2" x14ac:dyDescent="0.25">
      <c r="A849">
        <v>848</v>
      </c>
      <c r="B849">
        <v>426</v>
      </c>
    </row>
    <row r="850" spans="1:2" x14ac:dyDescent="0.25">
      <c r="A850">
        <v>849</v>
      </c>
      <c r="B850">
        <v>427</v>
      </c>
    </row>
    <row r="851" spans="1:2" x14ac:dyDescent="0.25">
      <c r="A851">
        <v>850</v>
      </c>
      <c r="B851">
        <v>428</v>
      </c>
    </row>
    <row r="852" spans="1:2" x14ac:dyDescent="0.25">
      <c r="A852">
        <v>851</v>
      </c>
      <c r="B852">
        <v>429</v>
      </c>
    </row>
    <row r="853" spans="1:2" x14ac:dyDescent="0.25">
      <c r="A853">
        <v>852</v>
      </c>
      <c r="B853">
        <v>430</v>
      </c>
    </row>
    <row r="854" spans="1:2" x14ac:dyDescent="0.25">
      <c r="A854">
        <v>853</v>
      </c>
      <c r="B854">
        <v>431</v>
      </c>
    </row>
    <row r="855" spans="1:2" x14ac:dyDescent="0.25">
      <c r="A855">
        <v>854</v>
      </c>
      <c r="B855">
        <v>432</v>
      </c>
    </row>
    <row r="856" spans="1:2" x14ac:dyDescent="0.25">
      <c r="A856">
        <v>855</v>
      </c>
      <c r="B856">
        <v>432</v>
      </c>
    </row>
    <row r="857" spans="1:2" x14ac:dyDescent="0.25">
      <c r="A857">
        <v>856</v>
      </c>
      <c r="B857">
        <v>432</v>
      </c>
    </row>
    <row r="858" spans="1:2" x14ac:dyDescent="0.25">
      <c r="A858">
        <v>857</v>
      </c>
      <c r="B858">
        <v>432</v>
      </c>
    </row>
    <row r="859" spans="1:2" x14ac:dyDescent="0.25">
      <c r="A859">
        <v>858</v>
      </c>
      <c r="B859">
        <v>432</v>
      </c>
    </row>
    <row r="860" spans="1:2" x14ac:dyDescent="0.25">
      <c r="A860">
        <v>859</v>
      </c>
      <c r="B860">
        <v>432</v>
      </c>
    </row>
    <row r="861" spans="1:2" x14ac:dyDescent="0.25">
      <c r="A861">
        <v>860</v>
      </c>
      <c r="B861">
        <v>432</v>
      </c>
    </row>
    <row r="862" spans="1:2" x14ac:dyDescent="0.25">
      <c r="A862">
        <v>861</v>
      </c>
      <c r="B862">
        <v>432</v>
      </c>
    </row>
    <row r="863" spans="1:2" x14ac:dyDescent="0.25">
      <c r="A863">
        <v>862</v>
      </c>
      <c r="B863">
        <v>432</v>
      </c>
    </row>
    <row r="864" spans="1:2" x14ac:dyDescent="0.25">
      <c r="A864">
        <v>863</v>
      </c>
      <c r="B864">
        <v>432</v>
      </c>
    </row>
    <row r="865" spans="1:2" x14ac:dyDescent="0.25">
      <c r="A865">
        <v>864</v>
      </c>
      <c r="B865">
        <v>432</v>
      </c>
    </row>
    <row r="866" spans="1:2" x14ac:dyDescent="0.25">
      <c r="A866">
        <v>865</v>
      </c>
      <c r="B866">
        <v>432</v>
      </c>
    </row>
    <row r="867" spans="1:2" x14ac:dyDescent="0.25">
      <c r="A867">
        <v>866</v>
      </c>
      <c r="B867">
        <v>432</v>
      </c>
    </row>
    <row r="868" spans="1:2" x14ac:dyDescent="0.25">
      <c r="A868">
        <v>867</v>
      </c>
      <c r="B868">
        <v>433</v>
      </c>
    </row>
    <row r="869" spans="1:2" x14ac:dyDescent="0.25">
      <c r="A869">
        <v>868</v>
      </c>
      <c r="B869">
        <v>434</v>
      </c>
    </row>
    <row r="870" spans="1:2" x14ac:dyDescent="0.25">
      <c r="A870">
        <v>869</v>
      </c>
      <c r="B870">
        <v>435</v>
      </c>
    </row>
    <row r="871" spans="1:2" x14ac:dyDescent="0.25">
      <c r="A871">
        <v>870</v>
      </c>
      <c r="B871">
        <v>436</v>
      </c>
    </row>
    <row r="872" spans="1:2" x14ac:dyDescent="0.25">
      <c r="A872">
        <v>871</v>
      </c>
      <c r="B872">
        <v>437</v>
      </c>
    </row>
    <row r="873" spans="1:2" x14ac:dyDescent="0.25">
      <c r="A873">
        <v>872</v>
      </c>
      <c r="B873">
        <v>438</v>
      </c>
    </row>
    <row r="874" spans="1:2" x14ac:dyDescent="0.25">
      <c r="A874">
        <v>873</v>
      </c>
      <c r="B874">
        <v>439</v>
      </c>
    </row>
    <row r="875" spans="1:2" x14ac:dyDescent="0.25">
      <c r="A875">
        <v>874</v>
      </c>
      <c r="B875">
        <v>440</v>
      </c>
    </row>
    <row r="876" spans="1:2" x14ac:dyDescent="0.25">
      <c r="A876">
        <v>875</v>
      </c>
      <c r="B876">
        <v>441</v>
      </c>
    </row>
    <row r="877" spans="1:2" x14ac:dyDescent="0.25">
      <c r="A877">
        <v>876</v>
      </c>
      <c r="B877">
        <v>442</v>
      </c>
    </row>
    <row r="878" spans="1:2" x14ac:dyDescent="0.25">
      <c r="A878">
        <v>877</v>
      </c>
      <c r="B878">
        <v>443</v>
      </c>
    </row>
    <row r="879" spans="1:2" x14ac:dyDescent="0.25">
      <c r="A879">
        <v>878</v>
      </c>
      <c r="B879">
        <v>444</v>
      </c>
    </row>
    <row r="880" spans="1:2" x14ac:dyDescent="0.25">
      <c r="A880">
        <v>879</v>
      </c>
      <c r="B880">
        <v>444</v>
      </c>
    </row>
    <row r="881" spans="1:2" x14ac:dyDescent="0.25">
      <c r="A881">
        <v>880</v>
      </c>
      <c r="B881">
        <v>444</v>
      </c>
    </row>
    <row r="882" spans="1:2" x14ac:dyDescent="0.25">
      <c r="A882">
        <v>881</v>
      </c>
      <c r="B882">
        <v>444</v>
      </c>
    </row>
    <row r="883" spans="1:2" x14ac:dyDescent="0.25">
      <c r="A883">
        <v>882</v>
      </c>
      <c r="B883">
        <v>444</v>
      </c>
    </row>
    <row r="884" spans="1:2" x14ac:dyDescent="0.25">
      <c r="A884">
        <v>883</v>
      </c>
      <c r="B884">
        <v>444</v>
      </c>
    </row>
    <row r="885" spans="1:2" x14ac:dyDescent="0.25">
      <c r="A885">
        <v>884</v>
      </c>
      <c r="B885">
        <v>444</v>
      </c>
    </row>
    <row r="886" spans="1:2" x14ac:dyDescent="0.25">
      <c r="A886">
        <v>885</v>
      </c>
      <c r="B886">
        <v>444</v>
      </c>
    </row>
    <row r="887" spans="1:2" x14ac:dyDescent="0.25">
      <c r="A887">
        <v>886</v>
      </c>
      <c r="B887">
        <v>444</v>
      </c>
    </row>
    <row r="888" spans="1:2" x14ac:dyDescent="0.25">
      <c r="A888">
        <v>887</v>
      </c>
      <c r="B888">
        <v>444</v>
      </c>
    </row>
    <row r="889" spans="1:2" x14ac:dyDescent="0.25">
      <c r="A889">
        <v>888</v>
      </c>
      <c r="B889">
        <v>444</v>
      </c>
    </row>
    <row r="890" spans="1:2" x14ac:dyDescent="0.25">
      <c r="A890">
        <v>889</v>
      </c>
      <c r="B890">
        <v>444</v>
      </c>
    </row>
    <row r="891" spans="1:2" x14ac:dyDescent="0.25">
      <c r="A891">
        <v>890</v>
      </c>
      <c r="B891">
        <v>444</v>
      </c>
    </row>
    <row r="892" spans="1:2" x14ac:dyDescent="0.25">
      <c r="A892">
        <v>891</v>
      </c>
      <c r="B892">
        <v>445</v>
      </c>
    </row>
    <row r="893" spans="1:2" x14ac:dyDescent="0.25">
      <c r="A893">
        <v>892</v>
      </c>
      <c r="B893">
        <v>446</v>
      </c>
    </row>
    <row r="894" spans="1:2" x14ac:dyDescent="0.25">
      <c r="A894">
        <v>893</v>
      </c>
      <c r="B894">
        <v>447</v>
      </c>
    </row>
    <row r="895" spans="1:2" x14ac:dyDescent="0.25">
      <c r="A895">
        <v>894</v>
      </c>
      <c r="B895">
        <v>448</v>
      </c>
    </row>
    <row r="896" spans="1:2" x14ac:dyDescent="0.25">
      <c r="A896">
        <v>895</v>
      </c>
      <c r="B896">
        <v>449</v>
      </c>
    </row>
    <row r="897" spans="1:2" x14ac:dyDescent="0.25">
      <c r="A897">
        <v>896</v>
      </c>
      <c r="B897">
        <v>450</v>
      </c>
    </row>
    <row r="898" spans="1:2" x14ac:dyDescent="0.25">
      <c r="A898">
        <v>897</v>
      </c>
      <c r="B898">
        <v>451</v>
      </c>
    </row>
    <row r="899" spans="1:2" x14ac:dyDescent="0.25">
      <c r="A899">
        <v>898</v>
      </c>
      <c r="B899">
        <v>452</v>
      </c>
    </row>
    <row r="900" spans="1:2" x14ac:dyDescent="0.25">
      <c r="A900">
        <v>899</v>
      </c>
      <c r="B900">
        <v>453</v>
      </c>
    </row>
    <row r="901" spans="1:2" x14ac:dyDescent="0.25">
      <c r="A901">
        <v>900</v>
      </c>
      <c r="B901">
        <v>454</v>
      </c>
    </row>
    <row r="902" spans="1:2" x14ac:dyDescent="0.25">
      <c r="A902">
        <v>901</v>
      </c>
      <c r="B902">
        <v>455</v>
      </c>
    </row>
    <row r="903" spans="1:2" x14ac:dyDescent="0.25">
      <c r="A903">
        <v>902</v>
      </c>
      <c r="B903">
        <v>456</v>
      </c>
    </row>
    <row r="904" spans="1:2" x14ac:dyDescent="0.25">
      <c r="A904">
        <v>903</v>
      </c>
      <c r="B904">
        <v>456</v>
      </c>
    </row>
    <row r="905" spans="1:2" x14ac:dyDescent="0.25">
      <c r="A905">
        <v>904</v>
      </c>
      <c r="B905">
        <v>456</v>
      </c>
    </row>
    <row r="906" spans="1:2" x14ac:dyDescent="0.25">
      <c r="A906">
        <v>905</v>
      </c>
      <c r="B906">
        <v>456</v>
      </c>
    </row>
    <row r="907" spans="1:2" x14ac:dyDescent="0.25">
      <c r="A907">
        <v>906</v>
      </c>
      <c r="B907">
        <v>456</v>
      </c>
    </row>
    <row r="908" spans="1:2" x14ac:dyDescent="0.25">
      <c r="A908">
        <v>907</v>
      </c>
      <c r="B908">
        <v>456</v>
      </c>
    </row>
    <row r="909" spans="1:2" x14ac:dyDescent="0.25">
      <c r="A909">
        <v>908</v>
      </c>
      <c r="B909">
        <v>456</v>
      </c>
    </row>
    <row r="910" spans="1:2" x14ac:dyDescent="0.25">
      <c r="A910">
        <v>909</v>
      </c>
      <c r="B910">
        <v>456</v>
      </c>
    </row>
    <row r="911" spans="1:2" x14ac:dyDescent="0.25">
      <c r="A911">
        <v>910</v>
      </c>
      <c r="B911">
        <v>456</v>
      </c>
    </row>
    <row r="912" spans="1:2" x14ac:dyDescent="0.25">
      <c r="A912">
        <v>911</v>
      </c>
      <c r="B912">
        <v>456</v>
      </c>
    </row>
    <row r="913" spans="1:2" x14ac:dyDescent="0.25">
      <c r="A913">
        <v>912</v>
      </c>
      <c r="B913">
        <v>456</v>
      </c>
    </row>
    <row r="914" spans="1:2" x14ac:dyDescent="0.25">
      <c r="A914">
        <v>913</v>
      </c>
      <c r="B914">
        <v>456</v>
      </c>
    </row>
    <row r="915" spans="1:2" x14ac:dyDescent="0.25">
      <c r="A915">
        <v>914</v>
      </c>
      <c r="B915">
        <v>456</v>
      </c>
    </row>
    <row r="916" spans="1:2" x14ac:dyDescent="0.25">
      <c r="A916">
        <v>915</v>
      </c>
      <c r="B916">
        <v>457</v>
      </c>
    </row>
    <row r="917" spans="1:2" x14ac:dyDescent="0.25">
      <c r="A917">
        <v>916</v>
      </c>
      <c r="B917">
        <v>458</v>
      </c>
    </row>
    <row r="918" spans="1:2" x14ac:dyDescent="0.25">
      <c r="A918">
        <v>917</v>
      </c>
      <c r="B918">
        <v>459</v>
      </c>
    </row>
    <row r="919" spans="1:2" x14ac:dyDescent="0.25">
      <c r="A919">
        <v>918</v>
      </c>
      <c r="B919">
        <v>460</v>
      </c>
    </row>
    <row r="920" spans="1:2" x14ac:dyDescent="0.25">
      <c r="A920">
        <v>919</v>
      </c>
      <c r="B920">
        <v>461</v>
      </c>
    </row>
    <row r="921" spans="1:2" x14ac:dyDescent="0.25">
      <c r="A921">
        <v>920</v>
      </c>
      <c r="B921">
        <v>462</v>
      </c>
    </row>
    <row r="922" spans="1:2" x14ac:dyDescent="0.25">
      <c r="A922">
        <v>921</v>
      </c>
      <c r="B922">
        <v>463</v>
      </c>
    </row>
    <row r="923" spans="1:2" x14ac:dyDescent="0.25">
      <c r="A923">
        <v>922</v>
      </c>
      <c r="B923">
        <v>464</v>
      </c>
    </row>
    <row r="924" spans="1:2" x14ac:dyDescent="0.25">
      <c r="A924">
        <v>923</v>
      </c>
      <c r="B924">
        <v>465</v>
      </c>
    </row>
    <row r="925" spans="1:2" x14ac:dyDescent="0.25">
      <c r="A925">
        <v>924</v>
      </c>
      <c r="B925">
        <v>466</v>
      </c>
    </row>
    <row r="926" spans="1:2" x14ac:dyDescent="0.25">
      <c r="A926">
        <v>925</v>
      </c>
      <c r="B926">
        <v>467</v>
      </c>
    </row>
    <row r="927" spans="1:2" x14ac:dyDescent="0.25">
      <c r="A927">
        <v>926</v>
      </c>
      <c r="B927">
        <v>468</v>
      </c>
    </row>
    <row r="928" spans="1:2" x14ac:dyDescent="0.25">
      <c r="A928">
        <v>927</v>
      </c>
      <c r="B928">
        <v>468</v>
      </c>
    </row>
    <row r="929" spans="1:2" x14ac:dyDescent="0.25">
      <c r="A929">
        <v>928</v>
      </c>
      <c r="B929">
        <v>468</v>
      </c>
    </row>
    <row r="930" spans="1:2" x14ac:dyDescent="0.25">
      <c r="A930">
        <v>929</v>
      </c>
      <c r="B930">
        <v>468</v>
      </c>
    </row>
    <row r="931" spans="1:2" x14ac:dyDescent="0.25">
      <c r="A931">
        <v>930</v>
      </c>
      <c r="B931">
        <v>468</v>
      </c>
    </row>
    <row r="932" spans="1:2" x14ac:dyDescent="0.25">
      <c r="A932">
        <v>931</v>
      </c>
      <c r="B932">
        <v>468</v>
      </c>
    </row>
    <row r="933" spans="1:2" x14ac:dyDescent="0.25">
      <c r="A933">
        <v>932</v>
      </c>
      <c r="B933">
        <v>468</v>
      </c>
    </row>
    <row r="934" spans="1:2" x14ac:dyDescent="0.25">
      <c r="A934">
        <v>933</v>
      </c>
      <c r="B934">
        <v>468</v>
      </c>
    </row>
    <row r="935" spans="1:2" x14ac:dyDescent="0.25">
      <c r="A935">
        <v>934</v>
      </c>
      <c r="B935">
        <v>468</v>
      </c>
    </row>
    <row r="936" spans="1:2" x14ac:dyDescent="0.25">
      <c r="A936">
        <v>935</v>
      </c>
      <c r="B936">
        <v>468</v>
      </c>
    </row>
    <row r="937" spans="1:2" x14ac:dyDescent="0.25">
      <c r="A937">
        <v>936</v>
      </c>
      <c r="B937">
        <v>468</v>
      </c>
    </row>
    <row r="938" spans="1:2" x14ac:dyDescent="0.25">
      <c r="A938">
        <v>937</v>
      </c>
      <c r="B938">
        <v>468</v>
      </c>
    </row>
    <row r="939" spans="1:2" x14ac:dyDescent="0.25">
      <c r="A939">
        <v>938</v>
      </c>
      <c r="B939">
        <v>468</v>
      </c>
    </row>
    <row r="940" spans="1:2" x14ac:dyDescent="0.25">
      <c r="A940">
        <v>939</v>
      </c>
      <c r="B940">
        <v>469</v>
      </c>
    </row>
    <row r="941" spans="1:2" x14ac:dyDescent="0.25">
      <c r="A941">
        <v>940</v>
      </c>
      <c r="B941">
        <v>470</v>
      </c>
    </row>
    <row r="942" spans="1:2" x14ac:dyDescent="0.25">
      <c r="A942">
        <v>941</v>
      </c>
      <c r="B942">
        <v>471</v>
      </c>
    </row>
    <row r="943" spans="1:2" x14ac:dyDescent="0.25">
      <c r="A943">
        <v>942</v>
      </c>
      <c r="B943">
        <v>472</v>
      </c>
    </row>
    <row r="944" spans="1:2" x14ac:dyDescent="0.25">
      <c r="A944">
        <v>943</v>
      </c>
      <c r="B944">
        <v>473</v>
      </c>
    </row>
    <row r="945" spans="1:2" x14ac:dyDescent="0.25">
      <c r="A945">
        <v>944</v>
      </c>
      <c r="B945">
        <v>474</v>
      </c>
    </row>
    <row r="946" spans="1:2" x14ac:dyDescent="0.25">
      <c r="A946">
        <v>945</v>
      </c>
      <c r="B946">
        <v>475</v>
      </c>
    </row>
    <row r="947" spans="1:2" x14ac:dyDescent="0.25">
      <c r="A947">
        <v>946</v>
      </c>
      <c r="B947">
        <v>476</v>
      </c>
    </row>
    <row r="948" spans="1:2" x14ac:dyDescent="0.25">
      <c r="A948">
        <v>947</v>
      </c>
      <c r="B948">
        <v>477</v>
      </c>
    </row>
    <row r="949" spans="1:2" x14ac:dyDescent="0.25">
      <c r="A949">
        <v>948</v>
      </c>
      <c r="B949">
        <v>478</v>
      </c>
    </row>
    <row r="950" spans="1:2" x14ac:dyDescent="0.25">
      <c r="A950">
        <v>949</v>
      </c>
      <c r="B950">
        <v>479</v>
      </c>
    </row>
    <row r="951" spans="1:2" x14ac:dyDescent="0.25">
      <c r="A951">
        <v>950</v>
      </c>
      <c r="B951">
        <v>480</v>
      </c>
    </row>
    <row r="952" spans="1:2" x14ac:dyDescent="0.25">
      <c r="A952">
        <v>951</v>
      </c>
      <c r="B952">
        <v>480</v>
      </c>
    </row>
    <row r="953" spans="1:2" x14ac:dyDescent="0.25">
      <c r="A953">
        <v>952</v>
      </c>
      <c r="B953">
        <v>480</v>
      </c>
    </row>
    <row r="954" spans="1:2" x14ac:dyDescent="0.25">
      <c r="A954">
        <v>953</v>
      </c>
      <c r="B954">
        <v>480</v>
      </c>
    </row>
    <row r="955" spans="1:2" x14ac:dyDescent="0.25">
      <c r="A955">
        <v>954</v>
      </c>
      <c r="B955">
        <v>480</v>
      </c>
    </row>
    <row r="956" spans="1:2" x14ac:dyDescent="0.25">
      <c r="A956">
        <v>955</v>
      </c>
      <c r="B956">
        <v>480</v>
      </c>
    </row>
    <row r="957" spans="1:2" x14ac:dyDescent="0.25">
      <c r="A957">
        <v>956</v>
      </c>
      <c r="B957">
        <v>480</v>
      </c>
    </row>
    <row r="958" spans="1:2" x14ac:dyDescent="0.25">
      <c r="A958">
        <v>957</v>
      </c>
      <c r="B958">
        <v>480</v>
      </c>
    </row>
    <row r="959" spans="1:2" x14ac:dyDescent="0.25">
      <c r="A959">
        <v>958</v>
      </c>
      <c r="B959">
        <v>480</v>
      </c>
    </row>
    <row r="960" spans="1:2" x14ac:dyDescent="0.25">
      <c r="A960">
        <v>959</v>
      </c>
      <c r="B960">
        <v>480</v>
      </c>
    </row>
    <row r="961" spans="1:2" x14ac:dyDescent="0.25">
      <c r="A961">
        <v>960</v>
      </c>
      <c r="B961">
        <v>480</v>
      </c>
    </row>
    <row r="962" spans="1:2" x14ac:dyDescent="0.25">
      <c r="A962">
        <v>961</v>
      </c>
      <c r="B962">
        <v>480</v>
      </c>
    </row>
    <row r="963" spans="1:2" x14ac:dyDescent="0.25">
      <c r="A963">
        <v>962</v>
      </c>
      <c r="B963">
        <v>480</v>
      </c>
    </row>
    <row r="964" spans="1:2" x14ac:dyDescent="0.25">
      <c r="A964">
        <v>963</v>
      </c>
      <c r="B964">
        <v>481</v>
      </c>
    </row>
    <row r="965" spans="1:2" x14ac:dyDescent="0.25">
      <c r="A965">
        <v>964</v>
      </c>
      <c r="B965">
        <v>482</v>
      </c>
    </row>
    <row r="966" spans="1:2" x14ac:dyDescent="0.25">
      <c r="A966">
        <v>965</v>
      </c>
      <c r="B966">
        <v>483</v>
      </c>
    </row>
    <row r="967" spans="1:2" x14ac:dyDescent="0.25">
      <c r="A967">
        <v>966</v>
      </c>
      <c r="B967">
        <v>484</v>
      </c>
    </row>
    <row r="968" spans="1:2" x14ac:dyDescent="0.25">
      <c r="A968">
        <v>967</v>
      </c>
      <c r="B968">
        <v>485</v>
      </c>
    </row>
    <row r="969" spans="1:2" x14ac:dyDescent="0.25">
      <c r="A969">
        <v>968</v>
      </c>
      <c r="B969">
        <v>486</v>
      </c>
    </row>
    <row r="970" spans="1:2" x14ac:dyDescent="0.25">
      <c r="A970">
        <v>969</v>
      </c>
      <c r="B970">
        <v>487</v>
      </c>
    </row>
    <row r="971" spans="1:2" x14ac:dyDescent="0.25">
      <c r="A971">
        <v>970</v>
      </c>
      <c r="B971">
        <v>488</v>
      </c>
    </row>
    <row r="972" spans="1:2" x14ac:dyDescent="0.25">
      <c r="A972">
        <v>971</v>
      </c>
      <c r="B972">
        <v>489</v>
      </c>
    </row>
    <row r="973" spans="1:2" x14ac:dyDescent="0.25">
      <c r="A973">
        <v>972</v>
      </c>
      <c r="B973">
        <v>490</v>
      </c>
    </row>
    <row r="974" spans="1:2" x14ac:dyDescent="0.25">
      <c r="A974">
        <v>973</v>
      </c>
      <c r="B974">
        <v>491</v>
      </c>
    </row>
    <row r="975" spans="1:2" x14ac:dyDescent="0.25">
      <c r="A975">
        <v>974</v>
      </c>
      <c r="B975">
        <v>492</v>
      </c>
    </row>
    <row r="976" spans="1:2" x14ac:dyDescent="0.25">
      <c r="A976">
        <v>975</v>
      </c>
      <c r="B976">
        <v>492</v>
      </c>
    </row>
    <row r="977" spans="1:2" x14ac:dyDescent="0.25">
      <c r="A977">
        <v>976</v>
      </c>
      <c r="B977">
        <v>492</v>
      </c>
    </row>
    <row r="978" spans="1:2" x14ac:dyDescent="0.25">
      <c r="A978">
        <v>977</v>
      </c>
      <c r="B978">
        <v>492</v>
      </c>
    </row>
    <row r="979" spans="1:2" x14ac:dyDescent="0.25">
      <c r="A979">
        <v>978</v>
      </c>
      <c r="B979">
        <v>492</v>
      </c>
    </row>
    <row r="980" spans="1:2" x14ac:dyDescent="0.25">
      <c r="A980">
        <v>979</v>
      </c>
      <c r="B980">
        <v>492</v>
      </c>
    </row>
    <row r="981" spans="1:2" x14ac:dyDescent="0.25">
      <c r="A981">
        <v>980</v>
      </c>
      <c r="B981">
        <v>492</v>
      </c>
    </row>
    <row r="982" spans="1:2" x14ac:dyDescent="0.25">
      <c r="A982">
        <v>981</v>
      </c>
      <c r="B982">
        <v>492</v>
      </c>
    </row>
    <row r="983" spans="1:2" x14ac:dyDescent="0.25">
      <c r="A983">
        <v>982</v>
      </c>
      <c r="B983">
        <v>492</v>
      </c>
    </row>
    <row r="984" spans="1:2" x14ac:dyDescent="0.25">
      <c r="A984">
        <v>983</v>
      </c>
      <c r="B984">
        <v>492</v>
      </c>
    </row>
    <row r="985" spans="1:2" x14ac:dyDescent="0.25">
      <c r="A985">
        <v>984</v>
      </c>
      <c r="B985">
        <v>492</v>
      </c>
    </row>
    <row r="986" spans="1:2" x14ac:dyDescent="0.25">
      <c r="A986">
        <v>985</v>
      </c>
      <c r="B986">
        <v>492</v>
      </c>
    </row>
    <row r="987" spans="1:2" x14ac:dyDescent="0.25">
      <c r="A987">
        <v>986</v>
      </c>
      <c r="B987">
        <v>492</v>
      </c>
    </row>
    <row r="988" spans="1:2" x14ac:dyDescent="0.25">
      <c r="A988">
        <v>987</v>
      </c>
      <c r="B988">
        <v>493</v>
      </c>
    </row>
    <row r="989" spans="1:2" x14ac:dyDescent="0.25">
      <c r="A989">
        <v>988</v>
      </c>
      <c r="B989">
        <v>494</v>
      </c>
    </row>
    <row r="990" spans="1:2" x14ac:dyDescent="0.25">
      <c r="A990">
        <v>989</v>
      </c>
      <c r="B990">
        <v>495</v>
      </c>
    </row>
    <row r="991" spans="1:2" x14ac:dyDescent="0.25">
      <c r="A991">
        <v>990</v>
      </c>
      <c r="B991">
        <v>496</v>
      </c>
    </row>
    <row r="992" spans="1:2" x14ac:dyDescent="0.25">
      <c r="A992">
        <v>991</v>
      </c>
      <c r="B992">
        <v>497</v>
      </c>
    </row>
    <row r="993" spans="1:2" x14ac:dyDescent="0.25">
      <c r="A993">
        <v>992</v>
      </c>
      <c r="B993">
        <v>498</v>
      </c>
    </row>
    <row r="994" spans="1:2" x14ac:dyDescent="0.25">
      <c r="A994">
        <v>993</v>
      </c>
      <c r="B994">
        <v>499</v>
      </c>
    </row>
    <row r="995" spans="1:2" x14ac:dyDescent="0.25">
      <c r="A995">
        <v>994</v>
      </c>
      <c r="B995">
        <v>500</v>
      </c>
    </row>
    <row r="996" spans="1:2" x14ac:dyDescent="0.25">
      <c r="A996">
        <v>995</v>
      </c>
      <c r="B996">
        <v>501</v>
      </c>
    </row>
    <row r="997" spans="1:2" x14ac:dyDescent="0.25">
      <c r="A997">
        <v>996</v>
      </c>
      <c r="B997">
        <v>502</v>
      </c>
    </row>
    <row r="998" spans="1:2" x14ac:dyDescent="0.25">
      <c r="A998">
        <v>997</v>
      </c>
      <c r="B998">
        <v>503</v>
      </c>
    </row>
    <row r="999" spans="1:2" x14ac:dyDescent="0.25">
      <c r="A999">
        <v>998</v>
      </c>
      <c r="B999">
        <v>504</v>
      </c>
    </row>
    <row r="1000" spans="1:2" x14ac:dyDescent="0.25">
      <c r="A1000">
        <v>999</v>
      </c>
      <c r="B1000">
        <v>504</v>
      </c>
    </row>
    <row r="1001" spans="1:2" x14ac:dyDescent="0.25">
      <c r="A1001">
        <v>1000</v>
      </c>
      <c r="B1001">
        <v>504</v>
      </c>
    </row>
    <row r="1002" spans="1:2" x14ac:dyDescent="0.25">
      <c r="A1002">
        <v>1001</v>
      </c>
      <c r="B1002">
        <v>504</v>
      </c>
    </row>
    <row r="1003" spans="1:2" x14ac:dyDescent="0.25">
      <c r="A1003">
        <v>1002</v>
      </c>
      <c r="B1003">
        <v>504</v>
      </c>
    </row>
    <row r="1004" spans="1:2" x14ac:dyDescent="0.25">
      <c r="A1004">
        <v>1003</v>
      </c>
      <c r="B1004">
        <v>504</v>
      </c>
    </row>
    <row r="1005" spans="1:2" x14ac:dyDescent="0.25">
      <c r="A1005">
        <v>1004</v>
      </c>
      <c r="B1005">
        <v>504</v>
      </c>
    </row>
    <row r="1006" spans="1:2" x14ac:dyDescent="0.25">
      <c r="A1006">
        <v>1005</v>
      </c>
      <c r="B1006">
        <v>504</v>
      </c>
    </row>
    <row r="1007" spans="1:2" x14ac:dyDescent="0.25">
      <c r="A1007">
        <v>1006</v>
      </c>
      <c r="B1007">
        <v>504</v>
      </c>
    </row>
    <row r="1008" spans="1:2" x14ac:dyDescent="0.25">
      <c r="A1008">
        <v>1007</v>
      </c>
      <c r="B1008">
        <v>504</v>
      </c>
    </row>
    <row r="1009" spans="1:2" x14ac:dyDescent="0.25">
      <c r="A1009">
        <v>1008</v>
      </c>
      <c r="B1009">
        <v>504</v>
      </c>
    </row>
    <row r="1010" spans="1:2" x14ac:dyDescent="0.25">
      <c r="A1010">
        <v>1009</v>
      </c>
      <c r="B1010">
        <v>504</v>
      </c>
    </row>
    <row r="1011" spans="1:2" x14ac:dyDescent="0.25">
      <c r="A1011">
        <v>1010</v>
      </c>
      <c r="B1011">
        <v>504</v>
      </c>
    </row>
    <row r="1012" spans="1:2" x14ac:dyDescent="0.25">
      <c r="A1012">
        <v>1011</v>
      </c>
      <c r="B1012">
        <v>505</v>
      </c>
    </row>
    <row r="1013" spans="1:2" x14ac:dyDescent="0.25">
      <c r="A1013">
        <v>1012</v>
      </c>
      <c r="B1013">
        <v>506</v>
      </c>
    </row>
    <row r="1014" spans="1:2" x14ac:dyDescent="0.25">
      <c r="A1014">
        <v>1013</v>
      </c>
      <c r="B1014">
        <v>507</v>
      </c>
    </row>
    <row r="1015" spans="1:2" x14ac:dyDescent="0.25">
      <c r="A1015">
        <v>1014</v>
      </c>
      <c r="B1015">
        <v>508</v>
      </c>
    </row>
    <row r="1016" spans="1:2" x14ac:dyDescent="0.25">
      <c r="A1016">
        <v>1015</v>
      </c>
      <c r="B1016">
        <v>509</v>
      </c>
    </row>
    <row r="1017" spans="1:2" x14ac:dyDescent="0.25">
      <c r="A1017">
        <v>1016</v>
      </c>
      <c r="B1017">
        <v>510</v>
      </c>
    </row>
    <row r="1018" spans="1:2" x14ac:dyDescent="0.25">
      <c r="A1018">
        <v>1017</v>
      </c>
      <c r="B1018">
        <v>511</v>
      </c>
    </row>
    <row r="1019" spans="1:2" x14ac:dyDescent="0.25">
      <c r="A1019">
        <v>1018</v>
      </c>
      <c r="B1019">
        <v>512</v>
      </c>
    </row>
    <row r="1020" spans="1:2" x14ac:dyDescent="0.25">
      <c r="A1020">
        <v>1019</v>
      </c>
      <c r="B1020">
        <v>513</v>
      </c>
    </row>
    <row r="1021" spans="1:2" x14ac:dyDescent="0.25">
      <c r="A1021">
        <v>1020</v>
      </c>
      <c r="B1021">
        <v>514</v>
      </c>
    </row>
    <row r="1022" spans="1:2" x14ac:dyDescent="0.25">
      <c r="A1022">
        <v>1021</v>
      </c>
      <c r="B1022">
        <v>515</v>
      </c>
    </row>
    <row r="1023" spans="1:2" x14ac:dyDescent="0.25">
      <c r="A1023">
        <v>1022</v>
      </c>
      <c r="B1023">
        <v>516</v>
      </c>
    </row>
    <row r="1024" spans="1:2" x14ac:dyDescent="0.25">
      <c r="A1024">
        <v>1023</v>
      </c>
      <c r="B1024">
        <v>516</v>
      </c>
    </row>
    <row r="1025" spans="1:2" x14ac:dyDescent="0.25">
      <c r="A1025">
        <v>1024</v>
      </c>
      <c r="B1025">
        <v>516</v>
      </c>
    </row>
    <row r="1026" spans="1:2" x14ac:dyDescent="0.25">
      <c r="A1026">
        <v>1025</v>
      </c>
      <c r="B1026">
        <v>516</v>
      </c>
    </row>
    <row r="1027" spans="1:2" x14ac:dyDescent="0.25">
      <c r="A1027">
        <v>1026</v>
      </c>
      <c r="B1027">
        <v>516</v>
      </c>
    </row>
    <row r="1028" spans="1:2" x14ac:dyDescent="0.25">
      <c r="A1028">
        <v>1027</v>
      </c>
      <c r="B1028">
        <v>516</v>
      </c>
    </row>
    <row r="1029" spans="1:2" x14ac:dyDescent="0.25">
      <c r="A1029">
        <v>1028</v>
      </c>
      <c r="B1029">
        <v>516</v>
      </c>
    </row>
    <row r="1030" spans="1:2" x14ac:dyDescent="0.25">
      <c r="A1030">
        <v>1029</v>
      </c>
      <c r="B1030">
        <v>516</v>
      </c>
    </row>
    <row r="1031" spans="1:2" x14ac:dyDescent="0.25">
      <c r="A1031">
        <v>1030</v>
      </c>
      <c r="B1031">
        <v>516</v>
      </c>
    </row>
    <row r="1032" spans="1:2" x14ac:dyDescent="0.25">
      <c r="A1032">
        <v>1031</v>
      </c>
      <c r="B1032">
        <v>516</v>
      </c>
    </row>
    <row r="1033" spans="1:2" x14ac:dyDescent="0.25">
      <c r="A1033">
        <v>1032</v>
      </c>
      <c r="B1033">
        <v>516</v>
      </c>
    </row>
    <row r="1034" spans="1:2" x14ac:dyDescent="0.25">
      <c r="A1034">
        <v>1033</v>
      </c>
      <c r="B1034">
        <v>516</v>
      </c>
    </row>
    <row r="1035" spans="1:2" x14ac:dyDescent="0.25">
      <c r="A1035">
        <v>1034</v>
      </c>
      <c r="B1035">
        <v>516</v>
      </c>
    </row>
    <row r="1036" spans="1:2" x14ac:dyDescent="0.25">
      <c r="A1036">
        <v>1035</v>
      </c>
      <c r="B1036">
        <v>517</v>
      </c>
    </row>
    <row r="1037" spans="1:2" x14ac:dyDescent="0.25">
      <c r="A1037">
        <v>1036</v>
      </c>
      <c r="B1037">
        <v>518</v>
      </c>
    </row>
    <row r="1038" spans="1:2" x14ac:dyDescent="0.25">
      <c r="A1038">
        <v>1037</v>
      </c>
      <c r="B1038">
        <v>519</v>
      </c>
    </row>
    <row r="1039" spans="1:2" x14ac:dyDescent="0.25">
      <c r="A1039">
        <v>1038</v>
      </c>
      <c r="B1039">
        <v>520</v>
      </c>
    </row>
    <row r="1040" spans="1:2" x14ac:dyDescent="0.25">
      <c r="A1040">
        <v>1039</v>
      </c>
      <c r="B1040">
        <v>521</v>
      </c>
    </row>
    <row r="1041" spans="1:2" x14ac:dyDescent="0.25">
      <c r="A1041">
        <v>1040</v>
      </c>
      <c r="B1041">
        <v>522</v>
      </c>
    </row>
    <row r="1042" spans="1:2" x14ac:dyDescent="0.25">
      <c r="A1042">
        <v>1041</v>
      </c>
      <c r="B1042">
        <v>523</v>
      </c>
    </row>
    <row r="1043" spans="1:2" x14ac:dyDescent="0.25">
      <c r="A1043">
        <v>1042</v>
      </c>
      <c r="B1043">
        <v>524</v>
      </c>
    </row>
    <row r="1044" spans="1:2" x14ac:dyDescent="0.25">
      <c r="A1044">
        <v>1043</v>
      </c>
      <c r="B1044">
        <v>525</v>
      </c>
    </row>
    <row r="1045" spans="1:2" x14ac:dyDescent="0.25">
      <c r="A1045">
        <v>1044</v>
      </c>
      <c r="B1045">
        <v>526</v>
      </c>
    </row>
    <row r="1046" spans="1:2" x14ac:dyDescent="0.25">
      <c r="A1046">
        <v>1045</v>
      </c>
      <c r="B1046">
        <v>527</v>
      </c>
    </row>
    <row r="1047" spans="1:2" x14ac:dyDescent="0.25">
      <c r="A1047">
        <v>1046</v>
      </c>
      <c r="B1047">
        <v>528</v>
      </c>
    </row>
    <row r="1048" spans="1:2" x14ac:dyDescent="0.25">
      <c r="A1048">
        <v>1047</v>
      </c>
      <c r="B1048">
        <v>528</v>
      </c>
    </row>
    <row r="1049" spans="1:2" x14ac:dyDescent="0.25">
      <c r="A1049">
        <v>1048</v>
      </c>
      <c r="B1049">
        <v>528</v>
      </c>
    </row>
    <row r="1050" spans="1:2" x14ac:dyDescent="0.25">
      <c r="A1050">
        <v>1049</v>
      </c>
      <c r="B1050">
        <v>528</v>
      </c>
    </row>
    <row r="1051" spans="1:2" x14ac:dyDescent="0.25">
      <c r="A1051">
        <v>1050</v>
      </c>
      <c r="B1051">
        <v>528</v>
      </c>
    </row>
    <row r="1052" spans="1:2" x14ac:dyDescent="0.25">
      <c r="A1052">
        <v>1051</v>
      </c>
      <c r="B1052">
        <v>528</v>
      </c>
    </row>
    <row r="1053" spans="1:2" x14ac:dyDescent="0.25">
      <c r="A1053">
        <v>1052</v>
      </c>
      <c r="B1053">
        <v>528</v>
      </c>
    </row>
    <row r="1054" spans="1:2" x14ac:dyDescent="0.25">
      <c r="A1054">
        <v>1053</v>
      </c>
      <c r="B1054">
        <v>528</v>
      </c>
    </row>
    <row r="1055" spans="1:2" x14ac:dyDescent="0.25">
      <c r="A1055">
        <v>1054</v>
      </c>
      <c r="B1055">
        <v>528</v>
      </c>
    </row>
    <row r="1056" spans="1:2" x14ac:dyDescent="0.25">
      <c r="A1056">
        <v>1055</v>
      </c>
      <c r="B1056">
        <v>528</v>
      </c>
    </row>
    <row r="1057" spans="1:2" x14ac:dyDescent="0.25">
      <c r="A1057">
        <v>1056</v>
      </c>
      <c r="B1057">
        <v>528</v>
      </c>
    </row>
    <row r="1058" spans="1:2" x14ac:dyDescent="0.25">
      <c r="A1058">
        <v>1057</v>
      </c>
      <c r="B1058">
        <v>528</v>
      </c>
    </row>
    <row r="1059" spans="1:2" x14ac:dyDescent="0.25">
      <c r="A1059">
        <v>1058</v>
      </c>
      <c r="B1059">
        <v>528</v>
      </c>
    </row>
    <row r="1060" spans="1:2" x14ac:dyDescent="0.25">
      <c r="A1060">
        <v>1059</v>
      </c>
      <c r="B1060">
        <v>529</v>
      </c>
    </row>
    <row r="1061" spans="1:2" x14ac:dyDescent="0.25">
      <c r="A1061">
        <v>1060</v>
      </c>
      <c r="B1061">
        <v>530</v>
      </c>
    </row>
    <row r="1062" spans="1:2" x14ac:dyDescent="0.25">
      <c r="A1062">
        <v>1061</v>
      </c>
      <c r="B1062">
        <v>531</v>
      </c>
    </row>
    <row r="1063" spans="1:2" x14ac:dyDescent="0.25">
      <c r="A1063">
        <v>1062</v>
      </c>
      <c r="B1063">
        <v>532</v>
      </c>
    </row>
    <row r="1064" spans="1:2" x14ac:dyDescent="0.25">
      <c r="A1064">
        <v>1063</v>
      </c>
      <c r="B1064">
        <v>533</v>
      </c>
    </row>
    <row r="1065" spans="1:2" x14ac:dyDescent="0.25">
      <c r="A1065">
        <v>1064</v>
      </c>
      <c r="B1065">
        <v>534</v>
      </c>
    </row>
    <row r="1066" spans="1:2" x14ac:dyDescent="0.25">
      <c r="A1066">
        <v>1065</v>
      </c>
      <c r="B1066">
        <v>535</v>
      </c>
    </row>
    <row r="1067" spans="1:2" x14ac:dyDescent="0.25">
      <c r="A1067">
        <v>1066</v>
      </c>
      <c r="B1067">
        <v>536</v>
      </c>
    </row>
    <row r="1068" spans="1:2" x14ac:dyDescent="0.25">
      <c r="A1068">
        <v>1067</v>
      </c>
      <c r="B1068">
        <v>537</v>
      </c>
    </row>
    <row r="1069" spans="1:2" x14ac:dyDescent="0.25">
      <c r="A1069">
        <v>1068</v>
      </c>
      <c r="B1069">
        <v>538</v>
      </c>
    </row>
    <row r="1070" spans="1:2" x14ac:dyDescent="0.25">
      <c r="A1070">
        <v>1069</v>
      </c>
      <c r="B1070">
        <v>539</v>
      </c>
    </row>
    <row r="1071" spans="1:2" x14ac:dyDescent="0.25">
      <c r="A1071">
        <v>1070</v>
      </c>
      <c r="B1071">
        <v>540</v>
      </c>
    </row>
    <row r="1072" spans="1:2" x14ac:dyDescent="0.25">
      <c r="A1072">
        <v>1071</v>
      </c>
      <c r="B1072">
        <v>540</v>
      </c>
    </row>
    <row r="1073" spans="1:2" x14ac:dyDescent="0.25">
      <c r="A1073">
        <v>1072</v>
      </c>
      <c r="B1073">
        <v>540</v>
      </c>
    </row>
    <row r="1074" spans="1:2" x14ac:dyDescent="0.25">
      <c r="A1074">
        <v>1073</v>
      </c>
      <c r="B1074">
        <v>540</v>
      </c>
    </row>
    <row r="1075" spans="1:2" x14ac:dyDescent="0.25">
      <c r="A1075">
        <v>1074</v>
      </c>
      <c r="B1075">
        <v>540</v>
      </c>
    </row>
    <row r="1076" spans="1:2" x14ac:dyDescent="0.25">
      <c r="A1076">
        <v>1075</v>
      </c>
      <c r="B1076">
        <v>540</v>
      </c>
    </row>
    <row r="1077" spans="1:2" x14ac:dyDescent="0.25">
      <c r="A1077">
        <v>1076</v>
      </c>
      <c r="B1077">
        <v>540</v>
      </c>
    </row>
    <row r="1078" spans="1:2" x14ac:dyDescent="0.25">
      <c r="A1078">
        <v>1077</v>
      </c>
      <c r="B1078">
        <v>540</v>
      </c>
    </row>
    <row r="1079" spans="1:2" x14ac:dyDescent="0.25">
      <c r="A1079">
        <v>1078</v>
      </c>
      <c r="B1079">
        <v>540</v>
      </c>
    </row>
    <row r="1080" spans="1:2" x14ac:dyDescent="0.25">
      <c r="A1080">
        <v>1079</v>
      </c>
      <c r="B1080">
        <v>540</v>
      </c>
    </row>
    <row r="1081" spans="1:2" x14ac:dyDescent="0.25">
      <c r="A1081">
        <v>1080</v>
      </c>
      <c r="B1081">
        <v>540</v>
      </c>
    </row>
    <row r="1082" spans="1:2" x14ac:dyDescent="0.25">
      <c r="A1082">
        <v>1081</v>
      </c>
      <c r="B1082">
        <v>540</v>
      </c>
    </row>
    <row r="1083" spans="1:2" x14ac:dyDescent="0.25">
      <c r="A1083">
        <v>1082</v>
      </c>
      <c r="B1083">
        <v>540</v>
      </c>
    </row>
    <row r="1084" spans="1:2" x14ac:dyDescent="0.25">
      <c r="A1084">
        <v>1083</v>
      </c>
      <c r="B1084">
        <v>541</v>
      </c>
    </row>
    <row r="1085" spans="1:2" x14ac:dyDescent="0.25">
      <c r="A1085">
        <v>1084</v>
      </c>
      <c r="B1085">
        <v>542</v>
      </c>
    </row>
    <row r="1086" spans="1:2" x14ac:dyDescent="0.25">
      <c r="A1086">
        <v>1085</v>
      </c>
      <c r="B1086">
        <v>543</v>
      </c>
    </row>
    <row r="1087" spans="1:2" x14ac:dyDescent="0.25">
      <c r="A1087">
        <v>1086</v>
      </c>
      <c r="B1087">
        <v>544</v>
      </c>
    </row>
    <row r="1088" spans="1:2" x14ac:dyDescent="0.25">
      <c r="A1088">
        <v>1087</v>
      </c>
      <c r="B1088">
        <v>545</v>
      </c>
    </row>
    <row r="1089" spans="1:2" x14ac:dyDescent="0.25">
      <c r="A1089">
        <v>1088</v>
      </c>
      <c r="B1089">
        <v>546</v>
      </c>
    </row>
    <row r="1090" spans="1:2" x14ac:dyDescent="0.25">
      <c r="A1090">
        <v>1089</v>
      </c>
      <c r="B1090">
        <v>547</v>
      </c>
    </row>
    <row r="1091" spans="1:2" x14ac:dyDescent="0.25">
      <c r="A1091">
        <v>1090</v>
      </c>
      <c r="B1091">
        <v>548</v>
      </c>
    </row>
    <row r="1092" spans="1:2" x14ac:dyDescent="0.25">
      <c r="A1092">
        <v>1091</v>
      </c>
      <c r="B1092">
        <v>549</v>
      </c>
    </row>
    <row r="1093" spans="1:2" x14ac:dyDescent="0.25">
      <c r="A1093">
        <v>1092</v>
      </c>
      <c r="B1093">
        <v>550</v>
      </c>
    </row>
    <row r="1094" spans="1:2" x14ac:dyDescent="0.25">
      <c r="A1094">
        <v>1093</v>
      </c>
      <c r="B1094">
        <v>551</v>
      </c>
    </row>
    <row r="1095" spans="1:2" x14ac:dyDescent="0.25">
      <c r="A1095">
        <v>1094</v>
      </c>
      <c r="B1095">
        <v>552</v>
      </c>
    </row>
    <row r="1096" spans="1:2" x14ac:dyDescent="0.25">
      <c r="A1096">
        <v>1095</v>
      </c>
      <c r="B1096">
        <v>552</v>
      </c>
    </row>
    <row r="1097" spans="1:2" x14ac:dyDescent="0.25">
      <c r="A1097">
        <v>1096</v>
      </c>
      <c r="B1097">
        <v>552</v>
      </c>
    </row>
    <row r="1098" spans="1:2" x14ac:dyDescent="0.25">
      <c r="A1098">
        <v>1097</v>
      </c>
      <c r="B1098">
        <v>552</v>
      </c>
    </row>
    <row r="1099" spans="1:2" x14ac:dyDescent="0.25">
      <c r="A1099">
        <v>1098</v>
      </c>
      <c r="B1099">
        <v>552</v>
      </c>
    </row>
    <row r="1100" spans="1:2" x14ac:dyDescent="0.25">
      <c r="A1100">
        <v>1099</v>
      </c>
      <c r="B1100">
        <v>552</v>
      </c>
    </row>
    <row r="1101" spans="1:2" x14ac:dyDescent="0.25">
      <c r="A1101">
        <v>1100</v>
      </c>
      <c r="B1101">
        <v>552</v>
      </c>
    </row>
    <row r="1102" spans="1:2" x14ac:dyDescent="0.25">
      <c r="A1102">
        <v>1101</v>
      </c>
      <c r="B1102">
        <v>552</v>
      </c>
    </row>
    <row r="1103" spans="1:2" x14ac:dyDescent="0.25">
      <c r="A1103">
        <v>1102</v>
      </c>
      <c r="B1103">
        <v>552</v>
      </c>
    </row>
    <row r="1104" spans="1:2" x14ac:dyDescent="0.25">
      <c r="A1104">
        <v>1103</v>
      </c>
      <c r="B1104">
        <v>552</v>
      </c>
    </row>
    <row r="1105" spans="1:2" x14ac:dyDescent="0.25">
      <c r="A1105">
        <v>1104</v>
      </c>
      <c r="B1105">
        <v>552</v>
      </c>
    </row>
    <row r="1106" spans="1:2" x14ac:dyDescent="0.25">
      <c r="A1106">
        <v>1105</v>
      </c>
      <c r="B1106">
        <v>552</v>
      </c>
    </row>
    <row r="1107" spans="1:2" x14ac:dyDescent="0.25">
      <c r="A1107">
        <v>1106</v>
      </c>
      <c r="B1107">
        <v>552</v>
      </c>
    </row>
    <row r="1108" spans="1:2" x14ac:dyDescent="0.25">
      <c r="A1108">
        <v>1107</v>
      </c>
      <c r="B1108">
        <v>553</v>
      </c>
    </row>
    <row r="1109" spans="1:2" x14ac:dyDescent="0.25">
      <c r="A1109">
        <v>1108</v>
      </c>
      <c r="B1109">
        <v>554</v>
      </c>
    </row>
    <row r="1110" spans="1:2" x14ac:dyDescent="0.25">
      <c r="A1110">
        <v>1109</v>
      </c>
      <c r="B1110">
        <v>555</v>
      </c>
    </row>
    <row r="1111" spans="1:2" x14ac:dyDescent="0.25">
      <c r="A1111">
        <v>1110</v>
      </c>
      <c r="B1111">
        <v>556</v>
      </c>
    </row>
    <row r="1112" spans="1:2" x14ac:dyDescent="0.25">
      <c r="A1112">
        <v>1111</v>
      </c>
      <c r="B1112">
        <v>557</v>
      </c>
    </row>
    <row r="1113" spans="1:2" x14ac:dyDescent="0.25">
      <c r="A1113">
        <v>1112</v>
      </c>
      <c r="B1113">
        <v>558</v>
      </c>
    </row>
    <row r="1114" spans="1:2" x14ac:dyDescent="0.25">
      <c r="A1114">
        <v>1113</v>
      </c>
      <c r="B1114">
        <v>559</v>
      </c>
    </row>
    <row r="1115" spans="1:2" x14ac:dyDescent="0.25">
      <c r="A1115">
        <v>1114</v>
      </c>
      <c r="B1115">
        <v>560</v>
      </c>
    </row>
    <row r="1116" spans="1:2" x14ac:dyDescent="0.25">
      <c r="A1116">
        <v>1115</v>
      </c>
      <c r="B1116">
        <v>561</v>
      </c>
    </row>
    <row r="1117" spans="1:2" x14ac:dyDescent="0.25">
      <c r="A1117">
        <v>1116</v>
      </c>
      <c r="B1117">
        <v>562</v>
      </c>
    </row>
    <row r="1118" spans="1:2" x14ac:dyDescent="0.25">
      <c r="A1118">
        <v>1117</v>
      </c>
      <c r="B1118">
        <v>563</v>
      </c>
    </row>
    <row r="1119" spans="1:2" x14ac:dyDescent="0.25">
      <c r="A1119">
        <v>1118</v>
      </c>
      <c r="B1119">
        <v>564</v>
      </c>
    </row>
    <row r="1120" spans="1:2" x14ac:dyDescent="0.25">
      <c r="A1120">
        <v>1119</v>
      </c>
      <c r="B1120">
        <v>564</v>
      </c>
    </row>
    <row r="1121" spans="1:2" x14ac:dyDescent="0.25">
      <c r="A1121">
        <v>1120</v>
      </c>
      <c r="B1121">
        <v>564</v>
      </c>
    </row>
    <row r="1122" spans="1:2" x14ac:dyDescent="0.25">
      <c r="A1122">
        <v>1121</v>
      </c>
      <c r="B1122">
        <v>564</v>
      </c>
    </row>
    <row r="1123" spans="1:2" x14ac:dyDescent="0.25">
      <c r="A1123">
        <v>1122</v>
      </c>
      <c r="B1123">
        <v>564</v>
      </c>
    </row>
    <row r="1124" spans="1:2" x14ac:dyDescent="0.25">
      <c r="A1124">
        <v>1123</v>
      </c>
      <c r="B1124">
        <v>564</v>
      </c>
    </row>
    <row r="1125" spans="1:2" x14ac:dyDescent="0.25">
      <c r="A1125">
        <v>1124</v>
      </c>
      <c r="B1125">
        <v>564</v>
      </c>
    </row>
    <row r="1126" spans="1:2" x14ac:dyDescent="0.25">
      <c r="A1126">
        <v>1125</v>
      </c>
      <c r="B1126">
        <v>564</v>
      </c>
    </row>
    <row r="1127" spans="1:2" x14ac:dyDescent="0.25">
      <c r="A1127">
        <v>1126</v>
      </c>
      <c r="B1127">
        <v>564</v>
      </c>
    </row>
    <row r="1128" spans="1:2" x14ac:dyDescent="0.25">
      <c r="A1128">
        <v>1127</v>
      </c>
      <c r="B1128">
        <v>564</v>
      </c>
    </row>
    <row r="1129" spans="1:2" x14ac:dyDescent="0.25">
      <c r="A1129">
        <v>1128</v>
      </c>
      <c r="B1129">
        <v>564</v>
      </c>
    </row>
    <row r="1130" spans="1:2" x14ac:dyDescent="0.25">
      <c r="A1130">
        <v>1129</v>
      </c>
      <c r="B1130">
        <v>564</v>
      </c>
    </row>
    <row r="1131" spans="1:2" x14ac:dyDescent="0.25">
      <c r="A1131">
        <v>1130</v>
      </c>
      <c r="B1131">
        <v>564</v>
      </c>
    </row>
    <row r="1132" spans="1:2" x14ac:dyDescent="0.25">
      <c r="A1132">
        <v>1131</v>
      </c>
      <c r="B1132">
        <v>565</v>
      </c>
    </row>
    <row r="1133" spans="1:2" x14ac:dyDescent="0.25">
      <c r="A1133">
        <v>1132</v>
      </c>
      <c r="B1133">
        <v>566</v>
      </c>
    </row>
    <row r="1134" spans="1:2" x14ac:dyDescent="0.25">
      <c r="A1134">
        <v>1133</v>
      </c>
      <c r="B1134">
        <v>567</v>
      </c>
    </row>
    <row r="1135" spans="1:2" x14ac:dyDescent="0.25">
      <c r="A1135">
        <v>1134</v>
      </c>
      <c r="B1135">
        <v>568</v>
      </c>
    </row>
    <row r="1136" spans="1:2" x14ac:dyDescent="0.25">
      <c r="A1136">
        <v>1135</v>
      </c>
      <c r="B1136">
        <v>569</v>
      </c>
    </row>
    <row r="1137" spans="1:2" x14ac:dyDescent="0.25">
      <c r="A1137">
        <v>1136</v>
      </c>
      <c r="B1137">
        <v>570</v>
      </c>
    </row>
    <row r="1138" spans="1:2" x14ac:dyDescent="0.25">
      <c r="A1138">
        <v>1137</v>
      </c>
      <c r="B1138">
        <v>571</v>
      </c>
    </row>
    <row r="1139" spans="1:2" x14ac:dyDescent="0.25">
      <c r="A1139">
        <v>1138</v>
      </c>
      <c r="B1139">
        <v>572</v>
      </c>
    </row>
    <row r="1140" spans="1:2" x14ac:dyDescent="0.25">
      <c r="A1140">
        <v>1139</v>
      </c>
      <c r="B1140">
        <v>573</v>
      </c>
    </row>
    <row r="1141" spans="1:2" x14ac:dyDescent="0.25">
      <c r="A1141">
        <v>1140</v>
      </c>
      <c r="B1141">
        <v>574</v>
      </c>
    </row>
    <row r="1142" spans="1:2" x14ac:dyDescent="0.25">
      <c r="A1142">
        <v>1141</v>
      </c>
      <c r="B1142">
        <v>575</v>
      </c>
    </row>
    <row r="1143" spans="1:2" x14ac:dyDescent="0.25">
      <c r="A1143">
        <v>1142</v>
      </c>
      <c r="B1143">
        <v>576</v>
      </c>
    </row>
    <row r="1144" spans="1:2" x14ac:dyDescent="0.25">
      <c r="A1144">
        <v>1143</v>
      </c>
      <c r="B1144">
        <v>576</v>
      </c>
    </row>
    <row r="1145" spans="1:2" x14ac:dyDescent="0.25">
      <c r="A1145">
        <v>1144</v>
      </c>
      <c r="B1145">
        <v>576</v>
      </c>
    </row>
    <row r="1146" spans="1:2" x14ac:dyDescent="0.25">
      <c r="A1146">
        <v>1145</v>
      </c>
      <c r="B1146">
        <v>576</v>
      </c>
    </row>
    <row r="1147" spans="1:2" x14ac:dyDescent="0.25">
      <c r="A1147">
        <v>1146</v>
      </c>
      <c r="B1147">
        <v>576</v>
      </c>
    </row>
    <row r="1148" spans="1:2" x14ac:dyDescent="0.25">
      <c r="A1148">
        <v>1147</v>
      </c>
      <c r="B1148">
        <v>576</v>
      </c>
    </row>
    <row r="1149" spans="1:2" x14ac:dyDescent="0.25">
      <c r="A1149">
        <v>1148</v>
      </c>
      <c r="B1149">
        <v>576</v>
      </c>
    </row>
    <row r="1150" spans="1:2" x14ac:dyDescent="0.25">
      <c r="A1150">
        <v>1149</v>
      </c>
      <c r="B1150">
        <v>576</v>
      </c>
    </row>
    <row r="1151" spans="1:2" x14ac:dyDescent="0.25">
      <c r="A1151">
        <v>1150</v>
      </c>
      <c r="B1151">
        <v>576</v>
      </c>
    </row>
    <row r="1152" spans="1:2" x14ac:dyDescent="0.25">
      <c r="A1152">
        <v>1151</v>
      </c>
      <c r="B1152">
        <v>576</v>
      </c>
    </row>
    <row r="1153" spans="1:2" x14ac:dyDescent="0.25">
      <c r="A1153">
        <v>1152</v>
      </c>
      <c r="B1153">
        <v>576</v>
      </c>
    </row>
    <row r="1154" spans="1:2" x14ac:dyDescent="0.25">
      <c r="A1154">
        <v>1153</v>
      </c>
      <c r="B1154">
        <v>576</v>
      </c>
    </row>
    <row r="1155" spans="1:2" x14ac:dyDescent="0.25">
      <c r="A1155">
        <v>1154</v>
      </c>
      <c r="B1155">
        <v>576</v>
      </c>
    </row>
    <row r="1156" spans="1:2" x14ac:dyDescent="0.25">
      <c r="A1156">
        <v>1155</v>
      </c>
      <c r="B1156">
        <v>577</v>
      </c>
    </row>
    <row r="1157" spans="1:2" x14ac:dyDescent="0.25">
      <c r="A1157">
        <v>1156</v>
      </c>
      <c r="B1157">
        <v>578</v>
      </c>
    </row>
    <row r="1158" spans="1:2" x14ac:dyDescent="0.25">
      <c r="A1158">
        <v>1157</v>
      </c>
      <c r="B1158">
        <v>579</v>
      </c>
    </row>
    <row r="1159" spans="1:2" x14ac:dyDescent="0.25">
      <c r="A1159">
        <v>1158</v>
      </c>
      <c r="B1159">
        <v>580</v>
      </c>
    </row>
    <row r="1160" spans="1:2" x14ac:dyDescent="0.25">
      <c r="A1160">
        <v>1159</v>
      </c>
      <c r="B1160">
        <v>581</v>
      </c>
    </row>
    <row r="1161" spans="1:2" x14ac:dyDescent="0.25">
      <c r="A1161">
        <v>1160</v>
      </c>
      <c r="B1161">
        <v>582</v>
      </c>
    </row>
    <row r="1162" spans="1:2" x14ac:dyDescent="0.25">
      <c r="A1162">
        <v>1161</v>
      </c>
      <c r="B1162">
        <v>583</v>
      </c>
    </row>
    <row r="1163" spans="1:2" x14ac:dyDescent="0.25">
      <c r="A1163">
        <v>1162</v>
      </c>
      <c r="B1163">
        <v>584</v>
      </c>
    </row>
    <row r="1164" spans="1:2" x14ac:dyDescent="0.25">
      <c r="A1164">
        <v>1163</v>
      </c>
      <c r="B1164">
        <v>585</v>
      </c>
    </row>
    <row r="1165" spans="1:2" x14ac:dyDescent="0.25">
      <c r="A1165">
        <v>1164</v>
      </c>
      <c r="B1165">
        <v>586</v>
      </c>
    </row>
    <row r="1166" spans="1:2" x14ac:dyDescent="0.25">
      <c r="A1166">
        <v>1165</v>
      </c>
      <c r="B1166">
        <v>587</v>
      </c>
    </row>
    <row r="1167" spans="1:2" x14ac:dyDescent="0.25">
      <c r="A1167">
        <v>1166</v>
      </c>
      <c r="B1167">
        <v>588</v>
      </c>
    </row>
    <row r="1168" spans="1:2" x14ac:dyDescent="0.25">
      <c r="A1168">
        <v>1167</v>
      </c>
      <c r="B1168">
        <v>588</v>
      </c>
    </row>
    <row r="1169" spans="1:2" x14ac:dyDescent="0.25">
      <c r="A1169">
        <v>1168</v>
      </c>
      <c r="B1169">
        <v>588</v>
      </c>
    </row>
    <row r="1170" spans="1:2" x14ac:dyDescent="0.25">
      <c r="A1170">
        <v>1169</v>
      </c>
      <c r="B1170">
        <v>588</v>
      </c>
    </row>
    <row r="1171" spans="1:2" x14ac:dyDescent="0.25">
      <c r="A1171">
        <v>1170</v>
      </c>
      <c r="B1171">
        <v>588</v>
      </c>
    </row>
    <row r="1172" spans="1:2" x14ac:dyDescent="0.25">
      <c r="A1172">
        <v>1171</v>
      </c>
      <c r="B1172">
        <v>588</v>
      </c>
    </row>
    <row r="1173" spans="1:2" x14ac:dyDescent="0.25">
      <c r="A1173">
        <v>1172</v>
      </c>
      <c r="B1173">
        <v>588</v>
      </c>
    </row>
    <row r="1174" spans="1:2" x14ac:dyDescent="0.25">
      <c r="A1174">
        <v>1173</v>
      </c>
      <c r="B1174">
        <v>588</v>
      </c>
    </row>
    <row r="1175" spans="1:2" x14ac:dyDescent="0.25">
      <c r="A1175">
        <v>1174</v>
      </c>
      <c r="B1175">
        <v>588</v>
      </c>
    </row>
    <row r="1176" spans="1:2" x14ac:dyDescent="0.25">
      <c r="A1176">
        <v>1175</v>
      </c>
      <c r="B1176">
        <v>588</v>
      </c>
    </row>
    <row r="1177" spans="1:2" x14ac:dyDescent="0.25">
      <c r="A1177">
        <v>1176</v>
      </c>
      <c r="B1177">
        <v>588</v>
      </c>
    </row>
    <row r="1178" spans="1:2" x14ac:dyDescent="0.25">
      <c r="A1178">
        <v>1177</v>
      </c>
      <c r="B1178">
        <v>588</v>
      </c>
    </row>
    <row r="1179" spans="1:2" x14ac:dyDescent="0.25">
      <c r="A1179">
        <v>1178</v>
      </c>
      <c r="B1179">
        <v>588</v>
      </c>
    </row>
    <row r="1180" spans="1:2" x14ac:dyDescent="0.25">
      <c r="A1180">
        <v>1179</v>
      </c>
      <c r="B1180">
        <v>589</v>
      </c>
    </row>
    <row r="1181" spans="1:2" x14ac:dyDescent="0.25">
      <c r="A1181">
        <v>1180</v>
      </c>
      <c r="B1181">
        <v>590</v>
      </c>
    </row>
    <row r="1182" spans="1:2" x14ac:dyDescent="0.25">
      <c r="A1182">
        <v>1181</v>
      </c>
      <c r="B1182">
        <v>591</v>
      </c>
    </row>
    <row r="1183" spans="1:2" x14ac:dyDescent="0.25">
      <c r="A1183">
        <v>1182</v>
      </c>
      <c r="B1183">
        <v>592</v>
      </c>
    </row>
    <row r="1184" spans="1:2" x14ac:dyDescent="0.25">
      <c r="A1184">
        <v>1183</v>
      </c>
      <c r="B1184">
        <v>593</v>
      </c>
    </row>
    <row r="1185" spans="1:2" x14ac:dyDescent="0.25">
      <c r="A1185">
        <v>1184</v>
      </c>
      <c r="B1185">
        <v>594</v>
      </c>
    </row>
    <row r="1186" spans="1:2" x14ac:dyDescent="0.25">
      <c r="A1186">
        <v>1185</v>
      </c>
      <c r="B1186">
        <v>595</v>
      </c>
    </row>
    <row r="1187" spans="1:2" x14ac:dyDescent="0.25">
      <c r="A1187">
        <v>1186</v>
      </c>
      <c r="B1187">
        <v>596</v>
      </c>
    </row>
    <row r="1188" spans="1:2" x14ac:dyDescent="0.25">
      <c r="A1188">
        <v>1187</v>
      </c>
      <c r="B1188">
        <v>597</v>
      </c>
    </row>
    <row r="1189" spans="1:2" x14ac:dyDescent="0.25">
      <c r="A1189">
        <v>1188</v>
      </c>
      <c r="B1189">
        <v>598</v>
      </c>
    </row>
    <row r="1190" spans="1:2" x14ac:dyDescent="0.25">
      <c r="A1190">
        <v>1189</v>
      </c>
      <c r="B1190">
        <v>599</v>
      </c>
    </row>
    <row r="1191" spans="1:2" x14ac:dyDescent="0.25">
      <c r="A1191">
        <v>1190</v>
      </c>
      <c r="B1191">
        <v>600</v>
      </c>
    </row>
    <row r="1192" spans="1:2" x14ac:dyDescent="0.25">
      <c r="A1192">
        <v>1191</v>
      </c>
      <c r="B1192">
        <v>600</v>
      </c>
    </row>
    <row r="1193" spans="1:2" x14ac:dyDescent="0.25">
      <c r="A1193">
        <v>1192</v>
      </c>
      <c r="B1193">
        <v>600</v>
      </c>
    </row>
    <row r="1194" spans="1:2" x14ac:dyDescent="0.25">
      <c r="A1194">
        <v>1193</v>
      </c>
      <c r="B1194">
        <v>600</v>
      </c>
    </row>
    <row r="1195" spans="1:2" x14ac:dyDescent="0.25">
      <c r="A1195">
        <v>1194</v>
      </c>
      <c r="B1195">
        <v>600</v>
      </c>
    </row>
    <row r="1196" spans="1:2" x14ac:dyDescent="0.25">
      <c r="A1196">
        <v>1195</v>
      </c>
      <c r="B1196">
        <v>600</v>
      </c>
    </row>
    <row r="1197" spans="1:2" x14ac:dyDescent="0.25">
      <c r="A1197">
        <v>1196</v>
      </c>
      <c r="B1197">
        <v>600</v>
      </c>
    </row>
    <row r="1198" spans="1:2" x14ac:dyDescent="0.25">
      <c r="A1198">
        <v>1197</v>
      </c>
      <c r="B1198">
        <v>600</v>
      </c>
    </row>
    <row r="1199" spans="1:2" x14ac:dyDescent="0.25">
      <c r="A1199">
        <v>1198</v>
      </c>
      <c r="B1199">
        <v>600</v>
      </c>
    </row>
    <row r="1200" spans="1:2" x14ac:dyDescent="0.25">
      <c r="A1200">
        <v>1199</v>
      </c>
      <c r="B1200">
        <v>600</v>
      </c>
    </row>
    <row r="1201" spans="1:2" x14ac:dyDescent="0.25">
      <c r="A1201">
        <v>1200</v>
      </c>
      <c r="B1201">
        <v>600</v>
      </c>
    </row>
    <row r="1202" spans="1:2" x14ac:dyDescent="0.25">
      <c r="A1202">
        <v>1201</v>
      </c>
      <c r="B1202">
        <v>600</v>
      </c>
    </row>
    <row r="1203" spans="1:2" x14ac:dyDescent="0.25">
      <c r="A1203">
        <v>1202</v>
      </c>
      <c r="B1203">
        <v>600</v>
      </c>
    </row>
    <row r="1204" spans="1:2" x14ac:dyDescent="0.25">
      <c r="A1204">
        <v>1203</v>
      </c>
      <c r="B1204">
        <v>601</v>
      </c>
    </row>
    <row r="1205" spans="1:2" x14ac:dyDescent="0.25">
      <c r="A1205">
        <v>1204</v>
      </c>
      <c r="B1205">
        <v>602</v>
      </c>
    </row>
    <row r="1206" spans="1:2" x14ac:dyDescent="0.25">
      <c r="A1206">
        <v>1205</v>
      </c>
      <c r="B1206">
        <v>603</v>
      </c>
    </row>
    <row r="1207" spans="1:2" x14ac:dyDescent="0.25">
      <c r="A1207">
        <v>1206</v>
      </c>
      <c r="B1207">
        <v>604</v>
      </c>
    </row>
    <row r="1208" spans="1:2" x14ac:dyDescent="0.25">
      <c r="A1208">
        <v>1207</v>
      </c>
      <c r="B1208">
        <v>605</v>
      </c>
    </row>
    <row r="1209" spans="1:2" x14ac:dyDescent="0.25">
      <c r="A1209">
        <v>1208</v>
      </c>
      <c r="B1209">
        <v>606</v>
      </c>
    </row>
    <row r="1210" spans="1:2" x14ac:dyDescent="0.25">
      <c r="A1210">
        <v>1209</v>
      </c>
      <c r="B1210">
        <v>607</v>
      </c>
    </row>
    <row r="1211" spans="1:2" x14ac:dyDescent="0.25">
      <c r="A1211">
        <v>1210</v>
      </c>
      <c r="B1211">
        <v>608</v>
      </c>
    </row>
    <row r="1212" spans="1:2" x14ac:dyDescent="0.25">
      <c r="A1212">
        <v>1211</v>
      </c>
      <c r="B1212">
        <v>609</v>
      </c>
    </row>
    <row r="1213" spans="1:2" x14ac:dyDescent="0.25">
      <c r="A1213">
        <v>1212</v>
      </c>
      <c r="B1213">
        <v>610</v>
      </c>
    </row>
    <row r="1214" spans="1:2" x14ac:dyDescent="0.25">
      <c r="A1214">
        <v>1213</v>
      </c>
      <c r="B1214">
        <v>611</v>
      </c>
    </row>
    <row r="1215" spans="1:2" x14ac:dyDescent="0.25">
      <c r="A1215">
        <v>1214</v>
      </c>
      <c r="B1215">
        <v>612</v>
      </c>
    </row>
    <row r="1216" spans="1:2" x14ac:dyDescent="0.25">
      <c r="A1216">
        <v>1215</v>
      </c>
      <c r="B1216">
        <v>612</v>
      </c>
    </row>
    <row r="1217" spans="1:2" x14ac:dyDescent="0.25">
      <c r="A1217">
        <v>1216</v>
      </c>
      <c r="B1217">
        <v>612</v>
      </c>
    </row>
    <row r="1218" spans="1:2" x14ac:dyDescent="0.25">
      <c r="A1218">
        <v>1217</v>
      </c>
      <c r="B1218">
        <v>612</v>
      </c>
    </row>
    <row r="1219" spans="1:2" x14ac:dyDescent="0.25">
      <c r="A1219">
        <v>1218</v>
      </c>
      <c r="B1219">
        <v>612</v>
      </c>
    </row>
    <row r="1220" spans="1:2" x14ac:dyDescent="0.25">
      <c r="A1220">
        <v>1219</v>
      </c>
      <c r="B1220">
        <v>612</v>
      </c>
    </row>
    <row r="1221" spans="1:2" x14ac:dyDescent="0.25">
      <c r="A1221">
        <v>1220</v>
      </c>
      <c r="B1221">
        <v>612</v>
      </c>
    </row>
    <row r="1222" spans="1:2" x14ac:dyDescent="0.25">
      <c r="A1222">
        <v>1221</v>
      </c>
      <c r="B1222">
        <v>612</v>
      </c>
    </row>
    <row r="1223" spans="1:2" x14ac:dyDescent="0.25">
      <c r="A1223">
        <v>1222</v>
      </c>
      <c r="B1223">
        <v>612</v>
      </c>
    </row>
    <row r="1224" spans="1:2" x14ac:dyDescent="0.25">
      <c r="A1224">
        <v>1223</v>
      </c>
      <c r="B1224">
        <v>612</v>
      </c>
    </row>
    <row r="1225" spans="1:2" x14ac:dyDescent="0.25">
      <c r="A1225">
        <v>1224</v>
      </c>
      <c r="B1225">
        <v>612</v>
      </c>
    </row>
    <row r="1226" spans="1:2" x14ac:dyDescent="0.25">
      <c r="A1226">
        <v>1225</v>
      </c>
      <c r="B1226">
        <v>612</v>
      </c>
    </row>
    <row r="1227" spans="1:2" x14ac:dyDescent="0.25">
      <c r="A1227">
        <v>1226</v>
      </c>
      <c r="B1227">
        <v>612</v>
      </c>
    </row>
    <row r="1228" spans="1:2" x14ac:dyDescent="0.25">
      <c r="A1228">
        <v>1227</v>
      </c>
      <c r="B1228">
        <v>613</v>
      </c>
    </row>
    <row r="1229" spans="1:2" x14ac:dyDescent="0.25">
      <c r="A1229">
        <v>1228</v>
      </c>
      <c r="B1229">
        <v>614</v>
      </c>
    </row>
    <row r="1230" spans="1:2" x14ac:dyDescent="0.25">
      <c r="A1230">
        <v>1229</v>
      </c>
      <c r="B1230">
        <v>615</v>
      </c>
    </row>
    <row r="1231" spans="1:2" x14ac:dyDescent="0.25">
      <c r="A1231">
        <v>1230</v>
      </c>
      <c r="B1231">
        <v>616</v>
      </c>
    </row>
    <row r="1232" spans="1:2" x14ac:dyDescent="0.25">
      <c r="A1232">
        <v>1231</v>
      </c>
      <c r="B1232">
        <v>617</v>
      </c>
    </row>
    <row r="1233" spans="1:2" x14ac:dyDescent="0.25">
      <c r="A1233">
        <v>1232</v>
      </c>
      <c r="B1233">
        <v>618</v>
      </c>
    </row>
    <row r="1234" spans="1:2" x14ac:dyDescent="0.25">
      <c r="A1234">
        <v>1233</v>
      </c>
      <c r="B1234">
        <v>619</v>
      </c>
    </row>
    <row r="1235" spans="1:2" x14ac:dyDescent="0.25">
      <c r="A1235">
        <v>1234</v>
      </c>
      <c r="B1235">
        <v>620</v>
      </c>
    </row>
    <row r="1236" spans="1:2" x14ac:dyDescent="0.25">
      <c r="A1236">
        <v>1235</v>
      </c>
      <c r="B1236">
        <v>621</v>
      </c>
    </row>
    <row r="1237" spans="1:2" x14ac:dyDescent="0.25">
      <c r="A1237">
        <v>1236</v>
      </c>
      <c r="B1237">
        <v>622</v>
      </c>
    </row>
    <row r="1238" spans="1:2" x14ac:dyDescent="0.25">
      <c r="A1238">
        <v>1237</v>
      </c>
      <c r="B1238">
        <v>623</v>
      </c>
    </row>
    <row r="1239" spans="1:2" x14ac:dyDescent="0.25">
      <c r="A1239">
        <v>1238</v>
      </c>
      <c r="B1239">
        <v>624</v>
      </c>
    </row>
    <row r="1240" spans="1:2" x14ac:dyDescent="0.25">
      <c r="A1240">
        <v>1239</v>
      </c>
      <c r="B1240">
        <v>624</v>
      </c>
    </row>
    <row r="1241" spans="1:2" x14ac:dyDescent="0.25">
      <c r="A1241">
        <v>1240</v>
      </c>
      <c r="B1241">
        <v>624</v>
      </c>
    </row>
    <row r="1242" spans="1:2" x14ac:dyDescent="0.25">
      <c r="A1242">
        <v>1241</v>
      </c>
      <c r="B1242">
        <v>624</v>
      </c>
    </row>
    <row r="1243" spans="1:2" x14ac:dyDescent="0.25">
      <c r="A1243">
        <v>1242</v>
      </c>
      <c r="B1243">
        <v>624</v>
      </c>
    </row>
    <row r="1244" spans="1:2" x14ac:dyDescent="0.25">
      <c r="A1244">
        <v>1243</v>
      </c>
      <c r="B1244">
        <v>624</v>
      </c>
    </row>
    <row r="1245" spans="1:2" x14ac:dyDescent="0.25">
      <c r="A1245">
        <v>1244</v>
      </c>
      <c r="B1245">
        <v>624</v>
      </c>
    </row>
    <row r="1246" spans="1:2" x14ac:dyDescent="0.25">
      <c r="A1246">
        <v>1245</v>
      </c>
      <c r="B1246">
        <v>624</v>
      </c>
    </row>
    <row r="1247" spans="1:2" x14ac:dyDescent="0.25">
      <c r="A1247">
        <v>1246</v>
      </c>
      <c r="B1247">
        <v>624</v>
      </c>
    </row>
    <row r="1248" spans="1:2" x14ac:dyDescent="0.25">
      <c r="A1248">
        <v>1247</v>
      </c>
      <c r="B1248">
        <v>624</v>
      </c>
    </row>
    <row r="1249" spans="1:2" x14ac:dyDescent="0.25">
      <c r="A1249">
        <v>1248</v>
      </c>
      <c r="B1249">
        <v>624</v>
      </c>
    </row>
    <row r="1250" spans="1:2" x14ac:dyDescent="0.25">
      <c r="A1250">
        <v>1249</v>
      </c>
      <c r="B1250">
        <v>624</v>
      </c>
    </row>
    <row r="1251" spans="1:2" x14ac:dyDescent="0.25">
      <c r="A1251">
        <v>1250</v>
      </c>
      <c r="B1251">
        <v>624</v>
      </c>
    </row>
    <row r="1252" spans="1:2" x14ac:dyDescent="0.25">
      <c r="A1252">
        <v>1251</v>
      </c>
      <c r="B1252">
        <v>625</v>
      </c>
    </row>
    <row r="1253" spans="1:2" x14ac:dyDescent="0.25">
      <c r="A1253">
        <v>1252</v>
      </c>
      <c r="B1253">
        <v>626</v>
      </c>
    </row>
    <row r="1254" spans="1:2" x14ac:dyDescent="0.25">
      <c r="A1254">
        <v>1253</v>
      </c>
      <c r="B1254">
        <v>627</v>
      </c>
    </row>
    <row r="1255" spans="1:2" x14ac:dyDescent="0.25">
      <c r="A1255">
        <v>1254</v>
      </c>
      <c r="B1255">
        <v>628</v>
      </c>
    </row>
    <row r="1256" spans="1:2" x14ac:dyDescent="0.25">
      <c r="A1256">
        <v>1255</v>
      </c>
      <c r="B1256">
        <v>629</v>
      </c>
    </row>
    <row r="1257" spans="1:2" x14ac:dyDescent="0.25">
      <c r="A1257">
        <v>1256</v>
      </c>
      <c r="B1257">
        <v>630</v>
      </c>
    </row>
    <row r="1258" spans="1:2" x14ac:dyDescent="0.25">
      <c r="A1258">
        <v>1257</v>
      </c>
      <c r="B1258">
        <v>631</v>
      </c>
    </row>
    <row r="1259" spans="1:2" x14ac:dyDescent="0.25">
      <c r="A1259">
        <v>1258</v>
      </c>
      <c r="B1259">
        <v>632</v>
      </c>
    </row>
    <row r="1260" spans="1:2" x14ac:dyDescent="0.25">
      <c r="A1260">
        <v>1259</v>
      </c>
      <c r="B1260">
        <v>633</v>
      </c>
    </row>
    <row r="1261" spans="1:2" x14ac:dyDescent="0.25">
      <c r="A1261">
        <v>1260</v>
      </c>
      <c r="B1261">
        <v>634</v>
      </c>
    </row>
    <row r="1262" spans="1:2" x14ac:dyDescent="0.25">
      <c r="A1262">
        <v>1261</v>
      </c>
      <c r="B1262">
        <v>635</v>
      </c>
    </row>
    <row r="1263" spans="1:2" x14ac:dyDescent="0.25">
      <c r="A1263">
        <v>1262</v>
      </c>
      <c r="B1263">
        <v>636</v>
      </c>
    </row>
    <row r="1264" spans="1:2" x14ac:dyDescent="0.25">
      <c r="A1264">
        <v>1263</v>
      </c>
      <c r="B1264">
        <v>636</v>
      </c>
    </row>
    <row r="1265" spans="1:2" x14ac:dyDescent="0.25">
      <c r="A1265">
        <v>1264</v>
      </c>
      <c r="B1265">
        <v>636</v>
      </c>
    </row>
    <row r="1266" spans="1:2" x14ac:dyDescent="0.25">
      <c r="A1266">
        <v>1265</v>
      </c>
      <c r="B1266">
        <v>636</v>
      </c>
    </row>
    <row r="1267" spans="1:2" x14ac:dyDescent="0.25">
      <c r="A1267">
        <v>1266</v>
      </c>
      <c r="B1267">
        <v>636</v>
      </c>
    </row>
    <row r="1268" spans="1:2" x14ac:dyDescent="0.25">
      <c r="A1268">
        <v>1267</v>
      </c>
      <c r="B1268">
        <v>636</v>
      </c>
    </row>
    <row r="1269" spans="1:2" x14ac:dyDescent="0.25">
      <c r="A1269">
        <v>1268</v>
      </c>
      <c r="B1269">
        <v>636</v>
      </c>
    </row>
    <row r="1270" spans="1:2" x14ac:dyDescent="0.25">
      <c r="A1270">
        <v>1269</v>
      </c>
      <c r="B1270">
        <v>636</v>
      </c>
    </row>
    <row r="1271" spans="1:2" x14ac:dyDescent="0.25">
      <c r="A1271">
        <v>1270</v>
      </c>
      <c r="B1271">
        <v>636</v>
      </c>
    </row>
    <row r="1272" spans="1:2" x14ac:dyDescent="0.25">
      <c r="A1272">
        <v>1271</v>
      </c>
      <c r="B1272">
        <v>636</v>
      </c>
    </row>
    <row r="1273" spans="1:2" x14ac:dyDescent="0.25">
      <c r="A1273">
        <v>1272</v>
      </c>
      <c r="B1273">
        <v>636</v>
      </c>
    </row>
    <row r="1274" spans="1:2" x14ac:dyDescent="0.25">
      <c r="A1274">
        <v>1273</v>
      </c>
      <c r="B1274">
        <v>636</v>
      </c>
    </row>
    <row r="1275" spans="1:2" x14ac:dyDescent="0.25">
      <c r="A1275">
        <v>1274</v>
      </c>
      <c r="B1275">
        <v>636</v>
      </c>
    </row>
    <row r="1276" spans="1:2" x14ac:dyDescent="0.25">
      <c r="A1276">
        <v>1275</v>
      </c>
      <c r="B1276">
        <v>637</v>
      </c>
    </row>
    <row r="1277" spans="1:2" x14ac:dyDescent="0.25">
      <c r="A1277">
        <v>1276</v>
      </c>
      <c r="B1277">
        <v>638</v>
      </c>
    </row>
    <row r="1278" spans="1:2" x14ac:dyDescent="0.25">
      <c r="A1278">
        <v>1277</v>
      </c>
      <c r="B1278">
        <v>639</v>
      </c>
    </row>
    <row r="1279" spans="1:2" x14ac:dyDescent="0.25">
      <c r="A1279">
        <v>1278</v>
      </c>
      <c r="B1279">
        <v>640</v>
      </c>
    </row>
    <row r="1280" spans="1:2" x14ac:dyDescent="0.25">
      <c r="A1280">
        <v>1279</v>
      </c>
      <c r="B1280">
        <v>641</v>
      </c>
    </row>
    <row r="1281" spans="1:2" x14ac:dyDescent="0.25">
      <c r="A1281">
        <v>1280</v>
      </c>
      <c r="B1281">
        <v>642</v>
      </c>
    </row>
    <row r="1282" spans="1:2" x14ac:dyDescent="0.25">
      <c r="A1282">
        <v>1281</v>
      </c>
      <c r="B1282">
        <v>643</v>
      </c>
    </row>
    <row r="1283" spans="1:2" x14ac:dyDescent="0.25">
      <c r="A1283">
        <v>1282</v>
      </c>
      <c r="B1283">
        <v>644</v>
      </c>
    </row>
    <row r="1284" spans="1:2" x14ac:dyDescent="0.25">
      <c r="A1284">
        <v>1283</v>
      </c>
      <c r="B1284">
        <v>645</v>
      </c>
    </row>
    <row r="1285" spans="1:2" x14ac:dyDescent="0.25">
      <c r="A1285">
        <v>1284</v>
      </c>
      <c r="B1285">
        <v>646</v>
      </c>
    </row>
    <row r="1286" spans="1:2" x14ac:dyDescent="0.25">
      <c r="A1286">
        <v>1285</v>
      </c>
      <c r="B1286">
        <v>647</v>
      </c>
    </row>
    <row r="1287" spans="1:2" x14ac:dyDescent="0.25">
      <c r="A1287">
        <v>1286</v>
      </c>
      <c r="B1287">
        <v>648</v>
      </c>
    </row>
    <row r="1288" spans="1:2" x14ac:dyDescent="0.25">
      <c r="A1288">
        <v>1287</v>
      </c>
      <c r="B1288">
        <v>648</v>
      </c>
    </row>
    <row r="1289" spans="1:2" x14ac:dyDescent="0.25">
      <c r="A1289">
        <v>1288</v>
      </c>
      <c r="B1289">
        <v>648</v>
      </c>
    </row>
    <row r="1290" spans="1:2" x14ac:dyDescent="0.25">
      <c r="A1290">
        <v>1289</v>
      </c>
      <c r="B1290">
        <v>648</v>
      </c>
    </row>
    <row r="1291" spans="1:2" x14ac:dyDescent="0.25">
      <c r="A1291">
        <v>1290</v>
      </c>
      <c r="B1291">
        <v>648</v>
      </c>
    </row>
    <row r="1292" spans="1:2" x14ac:dyDescent="0.25">
      <c r="A1292">
        <v>1291</v>
      </c>
      <c r="B1292">
        <v>648</v>
      </c>
    </row>
    <row r="1293" spans="1:2" x14ac:dyDescent="0.25">
      <c r="A1293">
        <v>1292</v>
      </c>
      <c r="B1293">
        <v>648</v>
      </c>
    </row>
    <row r="1294" spans="1:2" x14ac:dyDescent="0.25">
      <c r="A1294">
        <v>1293</v>
      </c>
      <c r="B1294">
        <v>648</v>
      </c>
    </row>
    <row r="1295" spans="1:2" x14ac:dyDescent="0.25">
      <c r="A1295">
        <v>1294</v>
      </c>
      <c r="B1295">
        <v>648</v>
      </c>
    </row>
    <row r="1296" spans="1:2" x14ac:dyDescent="0.25">
      <c r="A1296">
        <v>1295</v>
      </c>
      <c r="B1296">
        <v>648</v>
      </c>
    </row>
    <row r="1297" spans="1:2" x14ac:dyDescent="0.25">
      <c r="A1297">
        <v>1296</v>
      </c>
      <c r="B1297">
        <v>648</v>
      </c>
    </row>
    <row r="1298" spans="1:2" x14ac:dyDescent="0.25">
      <c r="A1298">
        <v>1297</v>
      </c>
      <c r="B1298">
        <v>648</v>
      </c>
    </row>
    <row r="1299" spans="1:2" x14ac:dyDescent="0.25">
      <c r="A1299">
        <v>1298</v>
      </c>
      <c r="B1299">
        <v>648</v>
      </c>
    </row>
    <row r="1300" spans="1:2" x14ac:dyDescent="0.25">
      <c r="A1300">
        <v>1299</v>
      </c>
      <c r="B1300">
        <v>649</v>
      </c>
    </row>
    <row r="1301" spans="1:2" x14ac:dyDescent="0.25">
      <c r="A1301">
        <v>1300</v>
      </c>
      <c r="B1301">
        <v>650</v>
      </c>
    </row>
    <row r="1302" spans="1:2" x14ac:dyDescent="0.25">
      <c r="A1302">
        <v>1301</v>
      </c>
      <c r="B1302">
        <v>651</v>
      </c>
    </row>
    <row r="1303" spans="1:2" x14ac:dyDescent="0.25">
      <c r="A1303">
        <v>1302</v>
      </c>
      <c r="B1303">
        <v>652</v>
      </c>
    </row>
    <row r="1304" spans="1:2" x14ac:dyDescent="0.25">
      <c r="A1304">
        <v>1303</v>
      </c>
      <c r="B1304">
        <v>653</v>
      </c>
    </row>
    <row r="1305" spans="1:2" x14ac:dyDescent="0.25">
      <c r="A1305">
        <v>1304</v>
      </c>
      <c r="B1305">
        <v>654</v>
      </c>
    </row>
    <row r="1306" spans="1:2" x14ac:dyDescent="0.25">
      <c r="A1306">
        <v>1305</v>
      </c>
      <c r="B1306">
        <v>655</v>
      </c>
    </row>
    <row r="1307" spans="1:2" x14ac:dyDescent="0.25">
      <c r="A1307">
        <v>1306</v>
      </c>
      <c r="B1307">
        <v>656</v>
      </c>
    </row>
    <row r="1308" spans="1:2" x14ac:dyDescent="0.25">
      <c r="A1308">
        <v>1307</v>
      </c>
      <c r="B1308">
        <v>657</v>
      </c>
    </row>
    <row r="1309" spans="1:2" x14ac:dyDescent="0.25">
      <c r="A1309">
        <v>1308</v>
      </c>
      <c r="B1309">
        <v>658</v>
      </c>
    </row>
    <row r="1310" spans="1:2" x14ac:dyDescent="0.25">
      <c r="A1310">
        <v>1309</v>
      </c>
      <c r="B1310">
        <v>659</v>
      </c>
    </row>
    <row r="1311" spans="1:2" x14ac:dyDescent="0.25">
      <c r="A1311">
        <v>1310</v>
      </c>
      <c r="B1311">
        <v>660</v>
      </c>
    </row>
    <row r="1312" spans="1:2" x14ac:dyDescent="0.25">
      <c r="A1312">
        <v>1311</v>
      </c>
      <c r="B1312">
        <v>660</v>
      </c>
    </row>
    <row r="1313" spans="1:2" x14ac:dyDescent="0.25">
      <c r="A1313">
        <v>1312</v>
      </c>
      <c r="B1313">
        <v>660</v>
      </c>
    </row>
    <row r="1314" spans="1:2" x14ac:dyDescent="0.25">
      <c r="A1314">
        <v>1313</v>
      </c>
      <c r="B1314">
        <v>660</v>
      </c>
    </row>
    <row r="1315" spans="1:2" x14ac:dyDescent="0.25">
      <c r="A1315">
        <v>1314</v>
      </c>
      <c r="B1315">
        <v>660</v>
      </c>
    </row>
    <row r="1316" spans="1:2" x14ac:dyDescent="0.25">
      <c r="A1316">
        <v>1315</v>
      </c>
      <c r="B1316">
        <v>660</v>
      </c>
    </row>
    <row r="1317" spans="1:2" x14ac:dyDescent="0.25">
      <c r="A1317">
        <v>1316</v>
      </c>
      <c r="B1317">
        <v>660</v>
      </c>
    </row>
    <row r="1318" spans="1:2" x14ac:dyDescent="0.25">
      <c r="A1318">
        <v>1317</v>
      </c>
      <c r="B1318">
        <v>660</v>
      </c>
    </row>
    <row r="1319" spans="1:2" x14ac:dyDescent="0.25">
      <c r="A1319">
        <v>1318</v>
      </c>
      <c r="B1319">
        <v>660</v>
      </c>
    </row>
    <row r="1320" spans="1:2" x14ac:dyDescent="0.25">
      <c r="A1320">
        <v>1319</v>
      </c>
      <c r="B1320">
        <v>660</v>
      </c>
    </row>
    <row r="1321" spans="1:2" x14ac:dyDescent="0.25">
      <c r="A1321">
        <v>1320</v>
      </c>
      <c r="B1321">
        <v>660</v>
      </c>
    </row>
    <row r="1322" spans="1:2" x14ac:dyDescent="0.25">
      <c r="A1322">
        <v>1321</v>
      </c>
      <c r="B1322">
        <v>660</v>
      </c>
    </row>
    <row r="1323" spans="1:2" x14ac:dyDescent="0.25">
      <c r="A1323">
        <v>1322</v>
      </c>
      <c r="B1323">
        <v>660</v>
      </c>
    </row>
    <row r="1324" spans="1:2" x14ac:dyDescent="0.25">
      <c r="A1324">
        <v>1323</v>
      </c>
      <c r="B1324">
        <v>661</v>
      </c>
    </row>
    <row r="1325" spans="1:2" x14ac:dyDescent="0.25">
      <c r="A1325">
        <v>1324</v>
      </c>
      <c r="B1325">
        <v>662</v>
      </c>
    </row>
    <row r="1326" spans="1:2" x14ac:dyDescent="0.25">
      <c r="A1326">
        <v>1325</v>
      </c>
      <c r="B1326">
        <v>663</v>
      </c>
    </row>
    <row r="1327" spans="1:2" x14ac:dyDescent="0.25">
      <c r="A1327">
        <v>1326</v>
      </c>
      <c r="B1327">
        <v>664</v>
      </c>
    </row>
    <row r="1328" spans="1:2" x14ac:dyDescent="0.25">
      <c r="A1328">
        <v>1327</v>
      </c>
      <c r="B1328">
        <v>665</v>
      </c>
    </row>
    <row r="1329" spans="1:2" x14ac:dyDescent="0.25">
      <c r="A1329">
        <v>1328</v>
      </c>
      <c r="B1329">
        <v>666</v>
      </c>
    </row>
    <row r="1330" spans="1:2" x14ac:dyDescent="0.25">
      <c r="A1330">
        <v>1329</v>
      </c>
      <c r="B1330">
        <v>667</v>
      </c>
    </row>
    <row r="1331" spans="1:2" x14ac:dyDescent="0.25">
      <c r="A1331">
        <v>1330</v>
      </c>
      <c r="B1331">
        <v>668</v>
      </c>
    </row>
    <row r="1332" spans="1:2" x14ac:dyDescent="0.25">
      <c r="A1332">
        <v>1331</v>
      </c>
      <c r="B1332">
        <v>669</v>
      </c>
    </row>
    <row r="1333" spans="1:2" x14ac:dyDescent="0.25">
      <c r="A1333">
        <v>1332</v>
      </c>
      <c r="B1333">
        <v>670</v>
      </c>
    </row>
    <row r="1334" spans="1:2" x14ac:dyDescent="0.25">
      <c r="A1334">
        <v>1333</v>
      </c>
      <c r="B1334">
        <v>671</v>
      </c>
    </row>
    <row r="1335" spans="1:2" x14ac:dyDescent="0.25">
      <c r="A1335">
        <v>1334</v>
      </c>
      <c r="B1335">
        <v>672</v>
      </c>
    </row>
    <row r="1336" spans="1:2" x14ac:dyDescent="0.25">
      <c r="A1336">
        <v>1335</v>
      </c>
      <c r="B1336">
        <v>672</v>
      </c>
    </row>
    <row r="1337" spans="1:2" x14ac:dyDescent="0.25">
      <c r="A1337">
        <v>1336</v>
      </c>
      <c r="B1337">
        <v>672</v>
      </c>
    </row>
    <row r="1338" spans="1:2" x14ac:dyDescent="0.25">
      <c r="A1338">
        <v>1337</v>
      </c>
      <c r="B1338">
        <v>672</v>
      </c>
    </row>
    <row r="1339" spans="1:2" x14ac:dyDescent="0.25">
      <c r="A1339">
        <v>1338</v>
      </c>
      <c r="B1339">
        <v>672</v>
      </c>
    </row>
    <row r="1340" spans="1:2" x14ac:dyDescent="0.25">
      <c r="A1340">
        <v>1339</v>
      </c>
      <c r="B1340">
        <v>672</v>
      </c>
    </row>
    <row r="1341" spans="1:2" x14ac:dyDescent="0.25">
      <c r="A1341">
        <v>1340</v>
      </c>
      <c r="B1341">
        <v>672</v>
      </c>
    </row>
    <row r="1342" spans="1:2" x14ac:dyDescent="0.25">
      <c r="A1342">
        <v>1341</v>
      </c>
      <c r="B1342">
        <v>672</v>
      </c>
    </row>
    <row r="1343" spans="1:2" x14ac:dyDescent="0.25">
      <c r="A1343">
        <v>1342</v>
      </c>
      <c r="B1343">
        <v>672</v>
      </c>
    </row>
    <row r="1344" spans="1:2" x14ac:dyDescent="0.25">
      <c r="A1344">
        <v>1343</v>
      </c>
      <c r="B1344">
        <v>672</v>
      </c>
    </row>
    <row r="1345" spans="1:2" x14ac:dyDescent="0.25">
      <c r="A1345">
        <v>1344</v>
      </c>
      <c r="B1345">
        <v>672</v>
      </c>
    </row>
    <row r="1346" spans="1:2" x14ac:dyDescent="0.25">
      <c r="A1346">
        <v>1345</v>
      </c>
      <c r="B1346">
        <v>672</v>
      </c>
    </row>
    <row r="1347" spans="1:2" x14ac:dyDescent="0.25">
      <c r="A1347">
        <v>1346</v>
      </c>
      <c r="B1347">
        <v>672</v>
      </c>
    </row>
    <row r="1348" spans="1:2" x14ac:dyDescent="0.25">
      <c r="A1348">
        <v>1347</v>
      </c>
      <c r="B1348">
        <v>673</v>
      </c>
    </row>
    <row r="1349" spans="1:2" x14ac:dyDescent="0.25">
      <c r="A1349">
        <v>1348</v>
      </c>
      <c r="B1349">
        <v>674</v>
      </c>
    </row>
    <row r="1350" spans="1:2" x14ac:dyDescent="0.25">
      <c r="A1350">
        <v>1349</v>
      </c>
      <c r="B1350">
        <v>675</v>
      </c>
    </row>
    <row r="1351" spans="1:2" x14ac:dyDescent="0.25">
      <c r="A1351">
        <v>1350</v>
      </c>
      <c r="B1351">
        <v>676</v>
      </c>
    </row>
    <row r="1352" spans="1:2" x14ac:dyDescent="0.25">
      <c r="A1352">
        <v>1351</v>
      </c>
      <c r="B1352">
        <v>677</v>
      </c>
    </row>
    <row r="1353" spans="1:2" x14ac:dyDescent="0.25">
      <c r="A1353">
        <v>1352</v>
      </c>
      <c r="B1353">
        <v>678</v>
      </c>
    </row>
    <row r="1354" spans="1:2" x14ac:dyDescent="0.25">
      <c r="A1354">
        <v>1353</v>
      </c>
      <c r="B1354">
        <v>679</v>
      </c>
    </row>
    <row r="1355" spans="1:2" x14ac:dyDescent="0.25">
      <c r="A1355">
        <v>1354</v>
      </c>
      <c r="B1355">
        <v>680</v>
      </c>
    </row>
    <row r="1356" spans="1:2" x14ac:dyDescent="0.25">
      <c r="A1356">
        <v>1355</v>
      </c>
      <c r="B1356">
        <v>681</v>
      </c>
    </row>
    <row r="1357" spans="1:2" x14ac:dyDescent="0.25">
      <c r="A1357">
        <v>1356</v>
      </c>
      <c r="B1357">
        <v>682</v>
      </c>
    </row>
    <row r="1358" spans="1:2" x14ac:dyDescent="0.25">
      <c r="A1358">
        <v>1357</v>
      </c>
      <c r="B1358">
        <v>683</v>
      </c>
    </row>
    <row r="1359" spans="1:2" x14ac:dyDescent="0.25">
      <c r="A1359">
        <v>1358</v>
      </c>
      <c r="B1359">
        <v>684</v>
      </c>
    </row>
    <row r="1360" spans="1:2" x14ac:dyDescent="0.25">
      <c r="A1360">
        <v>1359</v>
      </c>
      <c r="B1360">
        <v>684</v>
      </c>
    </row>
    <row r="1361" spans="1:2" x14ac:dyDescent="0.25">
      <c r="A1361">
        <v>1360</v>
      </c>
      <c r="B1361">
        <v>684</v>
      </c>
    </row>
    <row r="1362" spans="1:2" x14ac:dyDescent="0.25">
      <c r="A1362">
        <v>1361</v>
      </c>
      <c r="B1362">
        <v>684</v>
      </c>
    </row>
    <row r="1363" spans="1:2" x14ac:dyDescent="0.25">
      <c r="A1363">
        <v>1362</v>
      </c>
      <c r="B1363">
        <v>684</v>
      </c>
    </row>
    <row r="1364" spans="1:2" x14ac:dyDescent="0.25">
      <c r="A1364">
        <v>1363</v>
      </c>
      <c r="B1364">
        <v>684</v>
      </c>
    </row>
    <row r="1365" spans="1:2" x14ac:dyDescent="0.25">
      <c r="A1365">
        <v>1364</v>
      </c>
      <c r="B1365">
        <v>684</v>
      </c>
    </row>
    <row r="1366" spans="1:2" x14ac:dyDescent="0.25">
      <c r="A1366">
        <v>1365</v>
      </c>
      <c r="B1366">
        <v>684</v>
      </c>
    </row>
    <row r="1367" spans="1:2" x14ac:dyDescent="0.25">
      <c r="A1367">
        <v>1366</v>
      </c>
      <c r="B1367">
        <v>684</v>
      </c>
    </row>
    <row r="1368" spans="1:2" x14ac:dyDescent="0.25">
      <c r="A1368">
        <v>1367</v>
      </c>
      <c r="B1368">
        <v>684</v>
      </c>
    </row>
    <row r="1369" spans="1:2" x14ac:dyDescent="0.25">
      <c r="A1369">
        <v>1368</v>
      </c>
      <c r="B1369">
        <v>684</v>
      </c>
    </row>
    <row r="1370" spans="1:2" x14ac:dyDescent="0.25">
      <c r="A1370">
        <v>1369</v>
      </c>
      <c r="B1370">
        <v>684</v>
      </c>
    </row>
    <row r="1371" spans="1:2" x14ac:dyDescent="0.25">
      <c r="A1371">
        <v>1370</v>
      </c>
      <c r="B1371">
        <v>684</v>
      </c>
    </row>
    <row r="1372" spans="1:2" x14ac:dyDescent="0.25">
      <c r="A1372">
        <v>1371</v>
      </c>
      <c r="B1372">
        <v>685</v>
      </c>
    </row>
    <row r="1373" spans="1:2" x14ac:dyDescent="0.25">
      <c r="A1373">
        <v>1372</v>
      </c>
      <c r="B1373">
        <v>686</v>
      </c>
    </row>
    <row r="1374" spans="1:2" x14ac:dyDescent="0.25">
      <c r="A1374">
        <v>1373</v>
      </c>
      <c r="B1374">
        <v>687</v>
      </c>
    </row>
    <row r="1375" spans="1:2" x14ac:dyDescent="0.25">
      <c r="A1375">
        <v>1374</v>
      </c>
      <c r="B1375">
        <v>688</v>
      </c>
    </row>
    <row r="1376" spans="1:2" x14ac:dyDescent="0.25">
      <c r="A1376">
        <v>1375</v>
      </c>
      <c r="B1376">
        <v>689</v>
      </c>
    </row>
    <row r="1377" spans="1:2" x14ac:dyDescent="0.25">
      <c r="A1377">
        <v>1376</v>
      </c>
      <c r="B1377">
        <v>690</v>
      </c>
    </row>
    <row r="1378" spans="1:2" x14ac:dyDescent="0.25">
      <c r="A1378">
        <v>1377</v>
      </c>
      <c r="B1378">
        <v>691</v>
      </c>
    </row>
    <row r="1379" spans="1:2" x14ac:dyDescent="0.25">
      <c r="A1379">
        <v>1378</v>
      </c>
      <c r="B1379">
        <v>692</v>
      </c>
    </row>
    <row r="1380" spans="1:2" x14ac:dyDescent="0.25">
      <c r="A1380">
        <v>1379</v>
      </c>
      <c r="B1380">
        <v>693</v>
      </c>
    </row>
    <row r="1381" spans="1:2" x14ac:dyDescent="0.25">
      <c r="A1381">
        <v>1380</v>
      </c>
      <c r="B1381">
        <v>694</v>
      </c>
    </row>
    <row r="1382" spans="1:2" x14ac:dyDescent="0.25">
      <c r="A1382">
        <v>1381</v>
      </c>
      <c r="B1382">
        <v>695</v>
      </c>
    </row>
    <row r="1383" spans="1:2" x14ac:dyDescent="0.25">
      <c r="A1383">
        <v>1382</v>
      </c>
      <c r="B1383">
        <v>696</v>
      </c>
    </row>
    <row r="1384" spans="1:2" x14ac:dyDescent="0.25">
      <c r="A1384">
        <v>1383</v>
      </c>
      <c r="B1384">
        <v>696</v>
      </c>
    </row>
    <row r="1385" spans="1:2" x14ac:dyDescent="0.25">
      <c r="A1385">
        <v>1384</v>
      </c>
      <c r="B1385">
        <v>696</v>
      </c>
    </row>
    <row r="1386" spans="1:2" x14ac:dyDescent="0.25">
      <c r="A1386">
        <v>1385</v>
      </c>
      <c r="B1386">
        <v>696</v>
      </c>
    </row>
    <row r="1387" spans="1:2" x14ac:dyDescent="0.25">
      <c r="A1387">
        <v>1386</v>
      </c>
      <c r="B1387">
        <v>696</v>
      </c>
    </row>
    <row r="1388" spans="1:2" x14ac:dyDescent="0.25">
      <c r="A1388">
        <v>1387</v>
      </c>
      <c r="B1388">
        <v>696</v>
      </c>
    </row>
    <row r="1389" spans="1:2" x14ac:dyDescent="0.25">
      <c r="A1389">
        <v>1388</v>
      </c>
      <c r="B1389">
        <v>696</v>
      </c>
    </row>
    <row r="1390" spans="1:2" x14ac:dyDescent="0.25">
      <c r="A1390">
        <v>1389</v>
      </c>
      <c r="B1390">
        <v>696</v>
      </c>
    </row>
    <row r="1391" spans="1:2" x14ac:dyDescent="0.25">
      <c r="A1391">
        <v>1390</v>
      </c>
      <c r="B1391">
        <v>696</v>
      </c>
    </row>
    <row r="1392" spans="1:2" x14ac:dyDescent="0.25">
      <c r="A1392">
        <v>1391</v>
      </c>
      <c r="B1392">
        <v>696</v>
      </c>
    </row>
    <row r="1393" spans="1:2" x14ac:dyDescent="0.25">
      <c r="A1393">
        <v>1392</v>
      </c>
      <c r="B1393">
        <v>696</v>
      </c>
    </row>
    <row r="1394" spans="1:2" x14ac:dyDescent="0.25">
      <c r="A1394">
        <v>1393</v>
      </c>
      <c r="B1394">
        <v>696</v>
      </c>
    </row>
    <row r="1395" spans="1:2" x14ac:dyDescent="0.25">
      <c r="A1395">
        <v>1394</v>
      </c>
      <c r="B1395">
        <v>696</v>
      </c>
    </row>
    <row r="1396" spans="1:2" x14ac:dyDescent="0.25">
      <c r="A1396">
        <v>1395</v>
      </c>
      <c r="B1396">
        <v>697</v>
      </c>
    </row>
    <row r="1397" spans="1:2" x14ac:dyDescent="0.25">
      <c r="A1397">
        <v>1396</v>
      </c>
      <c r="B1397">
        <v>698</v>
      </c>
    </row>
    <row r="1398" spans="1:2" x14ac:dyDescent="0.25">
      <c r="A1398">
        <v>1397</v>
      </c>
      <c r="B1398">
        <v>699</v>
      </c>
    </row>
    <row r="1399" spans="1:2" x14ac:dyDescent="0.25">
      <c r="A1399">
        <v>1398</v>
      </c>
      <c r="B1399">
        <v>700</v>
      </c>
    </row>
    <row r="1400" spans="1:2" x14ac:dyDescent="0.25">
      <c r="A1400">
        <v>1399</v>
      </c>
      <c r="B1400">
        <v>701</v>
      </c>
    </row>
    <row r="1401" spans="1:2" x14ac:dyDescent="0.25">
      <c r="A1401">
        <v>1400</v>
      </c>
      <c r="B1401">
        <v>702</v>
      </c>
    </row>
    <row r="1402" spans="1:2" x14ac:dyDescent="0.25">
      <c r="A1402">
        <v>1401</v>
      </c>
      <c r="B1402">
        <v>703</v>
      </c>
    </row>
    <row r="1403" spans="1:2" x14ac:dyDescent="0.25">
      <c r="A1403">
        <v>1402</v>
      </c>
      <c r="B1403">
        <v>704</v>
      </c>
    </row>
    <row r="1404" spans="1:2" x14ac:dyDescent="0.25">
      <c r="A1404">
        <v>1403</v>
      </c>
      <c r="B1404">
        <v>705</v>
      </c>
    </row>
    <row r="1405" spans="1:2" x14ac:dyDescent="0.25">
      <c r="A1405">
        <v>1404</v>
      </c>
      <c r="B1405">
        <v>706</v>
      </c>
    </row>
    <row r="1406" spans="1:2" x14ac:dyDescent="0.25">
      <c r="A1406">
        <v>1405</v>
      </c>
      <c r="B1406">
        <v>707</v>
      </c>
    </row>
    <row r="1407" spans="1:2" x14ac:dyDescent="0.25">
      <c r="A1407">
        <v>1406</v>
      </c>
      <c r="B1407">
        <v>708</v>
      </c>
    </row>
    <row r="1408" spans="1:2" x14ac:dyDescent="0.25">
      <c r="A1408">
        <v>1407</v>
      </c>
      <c r="B1408">
        <v>708</v>
      </c>
    </row>
    <row r="1409" spans="1:2" x14ac:dyDescent="0.25">
      <c r="A1409">
        <v>1408</v>
      </c>
      <c r="B1409">
        <v>708</v>
      </c>
    </row>
    <row r="1410" spans="1:2" x14ac:dyDescent="0.25">
      <c r="A1410">
        <v>1409</v>
      </c>
      <c r="B1410">
        <v>708</v>
      </c>
    </row>
    <row r="1411" spans="1:2" x14ac:dyDescent="0.25">
      <c r="A1411">
        <v>1410</v>
      </c>
      <c r="B1411">
        <v>708</v>
      </c>
    </row>
    <row r="1412" spans="1:2" x14ac:dyDescent="0.25">
      <c r="A1412">
        <v>1411</v>
      </c>
      <c r="B1412">
        <v>708</v>
      </c>
    </row>
    <row r="1413" spans="1:2" x14ac:dyDescent="0.25">
      <c r="A1413">
        <v>1412</v>
      </c>
      <c r="B1413">
        <v>708</v>
      </c>
    </row>
    <row r="1414" spans="1:2" x14ac:dyDescent="0.25">
      <c r="A1414">
        <v>1413</v>
      </c>
      <c r="B1414">
        <v>708</v>
      </c>
    </row>
    <row r="1415" spans="1:2" x14ac:dyDescent="0.25">
      <c r="A1415">
        <v>1414</v>
      </c>
      <c r="B1415">
        <v>708</v>
      </c>
    </row>
    <row r="1416" spans="1:2" x14ac:dyDescent="0.25">
      <c r="A1416">
        <v>1415</v>
      </c>
      <c r="B1416">
        <v>708</v>
      </c>
    </row>
    <row r="1417" spans="1:2" x14ac:dyDescent="0.25">
      <c r="A1417">
        <v>1416</v>
      </c>
      <c r="B1417">
        <v>708</v>
      </c>
    </row>
    <row r="1418" spans="1:2" x14ac:dyDescent="0.25">
      <c r="A1418">
        <v>1417</v>
      </c>
      <c r="B1418">
        <v>708</v>
      </c>
    </row>
    <row r="1419" spans="1:2" x14ac:dyDescent="0.25">
      <c r="A1419">
        <v>1418</v>
      </c>
      <c r="B1419">
        <v>708</v>
      </c>
    </row>
    <row r="1420" spans="1:2" x14ac:dyDescent="0.25">
      <c r="A1420">
        <v>1419</v>
      </c>
      <c r="B1420">
        <v>709</v>
      </c>
    </row>
    <row r="1421" spans="1:2" x14ac:dyDescent="0.25">
      <c r="A1421">
        <v>1420</v>
      </c>
      <c r="B1421">
        <v>710</v>
      </c>
    </row>
    <row r="1422" spans="1:2" x14ac:dyDescent="0.25">
      <c r="A1422">
        <v>1421</v>
      </c>
      <c r="B1422">
        <v>711</v>
      </c>
    </row>
    <row r="1423" spans="1:2" x14ac:dyDescent="0.25">
      <c r="A1423">
        <v>1422</v>
      </c>
      <c r="B1423">
        <v>712</v>
      </c>
    </row>
    <row r="1424" spans="1:2" x14ac:dyDescent="0.25">
      <c r="A1424">
        <v>1423</v>
      </c>
      <c r="B1424">
        <v>713</v>
      </c>
    </row>
    <row r="1425" spans="1:2" x14ac:dyDescent="0.25">
      <c r="A1425">
        <v>1424</v>
      </c>
      <c r="B1425">
        <v>714</v>
      </c>
    </row>
    <row r="1426" spans="1:2" x14ac:dyDescent="0.25">
      <c r="A1426">
        <v>1425</v>
      </c>
      <c r="B1426">
        <v>715</v>
      </c>
    </row>
    <row r="1427" spans="1:2" x14ac:dyDescent="0.25">
      <c r="A1427">
        <v>1426</v>
      </c>
      <c r="B1427">
        <v>716</v>
      </c>
    </row>
    <row r="1428" spans="1:2" x14ac:dyDescent="0.25">
      <c r="A1428">
        <v>1427</v>
      </c>
      <c r="B1428">
        <v>717</v>
      </c>
    </row>
    <row r="1429" spans="1:2" x14ac:dyDescent="0.25">
      <c r="A1429">
        <v>1428</v>
      </c>
      <c r="B1429">
        <v>718</v>
      </c>
    </row>
    <row r="1430" spans="1:2" x14ac:dyDescent="0.25">
      <c r="A1430">
        <v>1429</v>
      </c>
      <c r="B1430">
        <v>719</v>
      </c>
    </row>
    <row r="1431" spans="1:2" x14ac:dyDescent="0.25">
      <c r="A1431">
        <v>1430</v>
      </c>
      <c r="B1431">
        <v>720</v>
      </c>
    </row>
    <row r="1432" spans="1:2" x14ac:dyDescent="0.25">
      <c r="A1432">
        <v>1431</v>
      </c>
      <c r="B1432">
        <v>720</v>
      </c>
    </row>
    <row r="1433" spans="1:2" x14ac:dyDescent="0.25">
      <c r="A1433">
        <v>1432</v>
      </c>
      <c r="B1433">
        <v>720</v>
      </c>
    </row>
    <row r="1434" spans="1:2" x14ac:dyDescent="0.25">
      <c r="A1434">
        <v>1433</v>
      </c>
      <c r="B1434">
        <v>720</v>
      </c>
    </row>
    <row r="1435" spans="1:2" x14ac:dyDescent="0.25">
      <c r="A1435">
        <v>1434</v>
      </c>
      <c r="B1435">
        <v>720</v>
      </c>
    </row>
    <row r="1436" spans="1:2" x14ac:dyDescent="0.25">
      <c r="A1436">
        <v>1435</v>
      </c>
      <c r="B1436">
        <v>720</v>
      </c>
    </row>
    <row r="1437" spans="1:2" x14ac:dyDescent="0.25">
      <c r="A1437">
        <v>1436</v>
      </c>
      <c r="B1437">
        <v>720</v>
      </c>
    </row>
    <row r="1438" spans="1:2" x14ac:dyDescent="0.25">
      <c r="A1438">
        <v>1437</v>
      </c>
      <c r="B1438">
        <v>720</v>
      </c>
    </row>
    <row r="1439" spans="1:2" x14ac:dyDescent="0.25">
      <c r="A1439">
        <v>1438</v>
      </c>
      <c r="B1439">
        <v>720</v>
      </c>
    </row>
    <row r="1440" spans="1:2" x14ac:dyDescent="0.25">
      <c r="A1440">
        <v>1439</v>
      </c>
      <c r="B1440">
        <v>720</v>
      </c>
    </row>
    <row r="1441" spans="1:2" x14ac:dyDescent="0.25">
      <c r="A1441">
        <v>1440</v>
      </c>
      <c r="B1441">
        <v>720</v>
      </c>
    </row>
    <row r="1442" spans="1:2" x14ac:dyDescent="0.25">
      <c r="A1442">
        <v>1441</v>
      </c>
      <c r="B1442">
        <v>720</v>
      </c>
    </row>
    <row r="1443" spans="1:2" x14ac:dyDescent="0.25">
      <c r="A1443">
        <v>1442</v>
      </c>
      <c r="B1443">
        <v>720</v>
      </c>
    </row>
    <row r="1444" spans="1:2" x14ac:dyDescent="0.25">
      <c r="A1444">
        <v>1443</v>
      </c>
      <c r="B1444">
        <v>721</v>
      </c>
    </row>
    <row r="1445" spans="1:2" x14ac:dyDescent="0.25">
      <c r="A1445">
        <v>1444</v>
      </c>
      <c r="B1445">
        <v>722</v>
      </c>
    </row>
    <row r="1446" spans="1:2" x14ac:dyDescent="0.25">
      <c r="A1446">
        <v>1445</v>
      </c>
      <c r="B1446">
        <v>723</v>
      </c>
    </row>
    <row r="1447" spans="1:2" x14ac:dyDescent="0.25">
      <c r="A1447">
        <v>1446</v>
      </c>
      <c r="B1447">
        <v>724</v>
      </c>
    </row>
    <row r="1448" spans="1:2" x14ac:dyDescent="0.25">
      <c r="A1448">
        <v>1447</v>
      </c>
      <c r="B1448">
        <v>725</v>
      </c>
    </row>
    <row r="1449" spans="1:2" x14ac:dyDescent="0.25">
      <c r="A1449">
        <v>1448</v>
      </c>
      <c r="B1449">
        <v>726</v>
      </c>
    </row>
    <row r="1450" spans="1:2" x14ac:dyDescent="0.25">
      <c r="A1450">
        <v>1449</v>
      </c>
      <c r="B1450">
        <v>727</v>
      </c>
    </row>
    <row r="1451" spans="1:2" x14ac:dyDescent="0.25">
      <c r="A1451">
        <v>1450</v>
      </c>
      <c r="B1451">
        <v>728</v>
      </c>
    </row>
    <row r="1452" spans="1:2" x14ac:dyDescent="0.25">
      <c r="A1452">
        <v>1451</v>
      </c>
      <c r="B1452">
        <v>729</v>
      </c>
    </row>
    <row r="1453" spans="1:2" x14ac:dyDescent="0.25">
      <c r="A1453">
        <v>1452</v>
      </c>
      <c r="B1453">
        <v>730</v>
      </c>
    </row>
    <row r="1454" spans="1:2" x14ac:dyDescent="0.25">
      <c r="A1454">
        <v>1453</v>
      </c>
      <c r="B1454">
        <v>731</v>
      </c>
    </row>
    <row r="1455" spans="1:2" x14ac:dyDescent="0.25">
      <c r="A1455">
        <v>1454</v>
      </c>
      <c r="B1455">
        <v>732</v>
      </c>
    </row>
    <row r="1456" spans="1:2" x14ac:dyDescent="0.25">
      <c r="A1456">
        <v>1455</v>
      </c>
      <c r="B1456">
        <v>732</v>
      </c>
    </row>
    <row r="1457" spans="1:2" x14ac:dyDescent="0.25">
      <c r="A1457">
        <v>1456</v>
      </c>
      <c r="B1457">
        <v>732</v>
      </c>
    </row>
    <row r="1458" spans="1:2" x14ac:dyDescent="0.25">
      <c r="A1458">
        <v>1457</v>
      </c>
      <c r="B1458">
        <v>732</v>
      </c>
    </row>
    <row r="1459" spans="1:2" x14ac:dyDescent="0.25">
      <c r="A1459">
        <v>1458</v>
      </c>
      <c r="B1459">
        <v>732</v>
      </c>
    </row>
    <row r="1460" spans="1:2" x14ac:dyDescent="0.25">
      <c r="A1460">
        <v>1459</v>
      </c>
      <c r="B1460">
        <v>732</v>
      </c>
    </row>
    <row r="1461" spans="1:2" x14ac:dyDescent="0.25">
      <c r="A1461">
        <v>1460</v>
      </c>
      <c r="B1461">
        <v>732</v>
      </c>
    </row>
    <row r="1462" spans="1:2" x14ac:dyDescent="0.25">
      <c r="A1462">
        <v>1461</v>
      </c>
      <c r="B1462">
        <v>732</v>
      </c>
    </row>
    <row r="1463" spans="1:2" x14ac:dyDescent="0.25">
      <c r="A1463">
        <v>1462</v>
      </c>
      <c r="B1463">
        <v>732</v>
      </c>
    </row>
    <row r="1464" spans="1:2" x14ac:dyDescent="0.25">
      <c r="A1464">
        <v>1463</v>
      </c>
      <c r="B1464">
        <v>732</v>
      </c>
    </row>
    <row r="1465" spans="1:2" x14ac:dyDescent="0.25">
      <c r="A1465">
        <v>1464</v>
      </c>
      <c r="B1465">
        <v>732</v>
      </c>
    </row>
    <row r="1466" spans="1:2" x14ac:dyDescent="0.25">
      <c r="A1466">
        <v>1465</v>
      </c>
      <c r="B1466">
        <v>732</v>
      </c>
    </row>
    <row r="1467" spans="1:2" x14ac:dyDescent="0.25">
      <c r="A1467">
        <v>1466</v>
      </c>
      <c r="B1467">
        <v>732</v>
      </c>
    </row>
    <row r="1468" spans="1:2" x14ac:dyDescent="0.25">
      <c r="A1468">
        <v>1467</v>
      </c>
      <c r="B1468">
        <v>733</v>
      </c>
    </row>
    <row r="1469" spans="1:2" x14ac:dyDescent="0.25">
      <c r="A1469">
        <v>1468</v>
      </c>
      <c r="B1469">
        <v>734</v>
      </c>
    </row>
    <row r="1470" spans="1:2" x14ac:dyDescent="0.25">
      <c r="A1470">
        <v>1469</v>
      </c>
      <c r="B1470">
        <v>735</v>
      </c>
    </row>
    <row r="1471" spans="1:2" x14ac:dyDescent="0.25">
      <c r="A1471">
        <v>1470</v>
      </c>
      <c r="B1471">
        <v>736</v>
      </c>
    </row>
    <row r="1472" spans="1:2" x14ac:dyDescent="0.25">
      <c r="A1472">
        <v>1471</v>
      </c>
      <c r="B1472">
        <v>737</v>
      </c>
    </row>
    <row r="1473" spans="1:2" x14ac:dyDescent="0.25">
      <c r="A1473">
        <v>1472</v>
      </c>
      <c r="B1473">
        <v>738</v>
      </c>
    </row>
    <row r="1474" spans="1:2" x14ac:dyDescent="0.25">
      <c r="A1474">
        <v>1473</v>
      </c>
      <c r="B1474">
        <v>739</v>
      </c>
    </row>
    <row r="1475" spans="1:2" x14ac:dyDescent="0.25">
      <c r="A1475">
        <v>1474</v>
      </c>
      <c r="B1475">
        <v>740</v>
      </c>
    </row>
    <row r="1476" spans="1:2" x14ac:dyDescent="0.25">
      <c r="A1476">
        <v>1475</v>
      </c>
      <c r="B1476">
        <v>741</v>
      </c>
    </row>
    <row r="1477" spans="1:2" x14ac:dyDescent="0.25">
      <c r="A1477">
        <v>1476</v>
      </c>
      <c r="B1477">
        <v>742</v>
      </c>
    </row>
    <row r="1478" spans="1:2" x14ac:dyDescent="0.25">
      <c r="A1478">
        <v>1477</v>
      </c>
      <c r="B1478">
        <v>743</v>
      </c>
    </row>
    <row r="1479" spans="1:2" x14ac:dyDescent="0.25">
      <c r="A1479">
        <v>1478</v>
      </c>
      <c r="B1479">
        <v>744</v>
      </c>
    </row>
    <row r="1480" spans="1:2" x14ac:dyDescent="0.25">
      <c r="A1480">
        <v>1479</v>
      </c>
      <c r="B1480">
        <v>744</v>
      </c>
    </row>
    <row r="1481" spans="1:2" x14ac:dyDescent="0.25">
      <c r="A1481">
        <v>1480</v>
      </c>
      <c r="B1481">
        <v>744</v>
      </c>
    </row>
    <row r="1482" spans="1:2" x14ac:dyDescent="0.25">
      <c r="A1482">
        <v>1481</v>
      </c>
      <c r="B1482">
        <v>744</v>
      </c>
    </row>
    <row r="1483" spans="1:2" x14ac:dyDescent="0.25">
      <c r="A1483">
        <v>1482</v>
      </c>
      <c r="B1483">
        <v>744</v>
      </c>
    </row>
    <row r="1484" spans="1:2" x14ac:dyDescent="0.25">
      <c r="A1484">
        <v>1483</v>
      </c>
      <c r="B1484">
        <v>744</v>
      </c>
    </row>
    <row r="1485" spans="1:2" x14ac:dyDescent="0.25">
      <c r="A1485">
        <v>1484</v>
      </c>
      <c r="B1485">
        <v>744</v>
      </c>
    </row>
    <row r="1486" spans="1:2" x14ac:dyDescent="0.25">
      <c r="A1486">
        <v>1485</v>
      </c>
      <c r="B1486">
        <v>744</v>
      </c>
    </row>
    <row r="1487" spans="1:2" x14ac:dyDescent="0.25">
      <c r="A1487">
        <v>1486</v>
      </c>
      <c r="B1487">
        <v>744</v>
      </c>
    </row>
    <row r="1488" spans="1:2" x14ac:dyDescent="0.25">
      <c r="A1488">
        <v>1487</v>
      </c>
      <c r="B1488">
        <v>744</v>
      </c>
    </row>
    <row r="1489" spans="1:2" x14ac:dyDescent="0.25">
      <c r="A1489">
        <v>1488</v>
      </c>
      <c r="B1489">
        <v>744</v>
      </c>
    </row>
    <row r="1490" spans="1:2" x14ac:dyDescent="0.25">
      <c r="A1490">
        <v>1489</v>
      </c>
      <c r="B1490">
        <v>744</v>
      </c>
    </row>
    <row r="1491" spans="1:2" x14ac:dyDescent="0.25">
      <c r="A1491">
        <v>1490</v>
      </c>
      <c r="B1491">
        <v>744</v>
      </c>
    </row>
    <row r="1492" spans="1:2" x14ac:dyDescent="0.25">
      <c r="A1492">
        <v>1491</v>
      </c>
      <c r="B1492">
        <v>745</v>
      </c>
    </row>
    <row r="1493" spans="1:2" x14ac:dyDescent="0.25">
      <c r="A1493">
        <v>1492</v>
      </c>
      <c r="B1493">
        <v>746</v>
      </c>
    </row>
    <row r="1494" spans="1:2" x14ac:dyDescent="0.25">
      <c r="A1494">
        <v>1493</v>
      </c>
      <c r="B1494">
        <v>747</v>
      </c>
    </row>
    <row r="1495" spans="1:2" x14ac:dyDescent="0.25">
      <c r="A1495">
        <v>1494</v>
      </c>
      <c r="B1495">
        <v>748</v>
      </c>
    </row>
    <row r="1496" spans="1:2" x14ac:dyDescent="0.25">
      <c r="A1496">
        <v>1495</v>
      </c>
      <c r="B1496">
        <v>749</v>
      </c>
    </row>
    <row r="1497" spans="1:2" x14ac:dyDescent="0.25">
      <c r="A1497">
        <v>1496</v>
      </c>
      <c r="B1497">
        <v>750</v>
      </c>
    </row>
    <row r="1498" spans="1:2" x14ac:dyDescent="0.25">
      <c r="A1498">
        <v>1497</v>
      </c>
      <c r="B1498">
        <v>751</v>
      </c>
    </row>
    <row r="1499" spans="1:2" x14ac:dyDescent="0.25">
      <c r="A1499">
        <v>1498</v>
      </c>
      <c r="B1499">
        <v>752</v>
      </c>
    </row>
    <row r="1500" spans="1:2" x14ac:dyDescent="0.25">
      <c r="A1500">
        <v>1499</v>
      </c>
      <c r="B1500">
        <v>753</v>
      </c>
    </row>
    <row r="1501" spans="1:2" x14ac:dyDescent="0.25">
      <c r="A1501">
        <v>1500</v>
      </c>
      <c r="B1501">
        <v>754</v>
      </c>
    </row>
    <row r="1502" spans="1:2" x14ac:dyDescent="0.25">
      <c r="A1502">
        <v>1501</v>
      </c>
      <c r="B1502">
        <v>755</v>
      </c>
    </row>
    <row r="1503" spans="1:2" x14ac:dyDescent="0.25">
      <c r="A1503">
        <v>1502</v>
      </c>
      <c r="B1503">
        <v>756</v>
      </c>
    </row>
    <row r="1504" spans="1:2" x14ac:dyDescent="0.25">
      <c r="A1504">
        <v>1503</v>
      </c>
      <c r="B1504">
        <v>756</v>
      </c>
    </row>
    <row r="1505" spans="1:2" x14ac:dyDescent="0.25">
      <c r="A1505">
        <v>1504</v>
      </c>
      <c r="B1505">
        <v>756</v>
      </c>
    </row>
    <row r="1506" spans="1:2" x14ac:dyDescent="0.25">
      <c r="A1506">
        <v>1505</v>
      </c>
      <c r="B1506">
        <v>756</v>
      </c>
    </row>
    <row r="1507" spans="1:2" x14ac:dyDescent="0.25">
      <c r="A1507">
        <v>1506</v>
      </c>
      <c r="B1507">
        <v>756</v>
      </c>
    </row>
    <row r="1508" spans="1:2" x14ac:dyDescent="0.25">
      <c r="A1508">
        <v>1507</v>
      </c>
      <c r="B1508">
        <v>756</v>
      </c>
    </row>
    <row r="1509" spans="1:2" x14ac:dyDescent="0.25">
      <c r="A1509">
        <v>1508</v>
      </c>
      <c r="B1509">
        <v>756</v>
      </c>
    </row>
    <row r="1510" spans="1:2" x14ac:dyDescent="0.25">
      <c r="A1510">
        <v>1509</v>
      </c>
      <c r="B1510">
        <v>756</v>
      </c>
    </row>
    <row r="1511" spans="1:2" x14ac:dyDescent="0.25">
      <c r="A1511">
        <v>1510</v>
      </c>
      <c r="B1511">
        <v>756</v>
      </c>
    </row>
    <row r="1512" spans="1:2" x14ac:dyDescent="0.25">
      <c r="A1512">
        <v>1511</v>
      </c>
      <c r="B1512">
        <v>756</v>
      </c>
    </row>
    <row r="1513" spans="1:2" x14ac:dyDescent="0.25">
      <c r="A1513">
        <v>1512</v>
      </c>
      <c r="B1513">
        <v>756</v>
      </c>
    </row>
    <row r="1514" spans="1:2" x14ac:dyDescent="0.25">
      <c r="A1514">
        <v>1513</v>
      </c>
      <c r="B1514">
        <v>756</v>
      </c>
    </row>
    <row r="1515" spans="1:2" x14ac:dyDescent="0.25">
      <c r="A1515">
        <v>1514</v>
      </c>
      <c r="B1515">
        <v>756</v>
      </c>
    </row>
    <row r="1516" spans="1:2" x14ac:dyDescent="0.25">
      <c r="A1516">
        <v>1515</v>
      </c>
      <c r="B1516">
        <v>757</v>
      </c>
    </row>
    <row r="1517" spans="1:2" x14ac:dyDescent="0.25">
      <c r="A1517">
        <v>1516</v>
      </c>
      <c r="B1517">
        <v>758</v>
      </c>
    </row>
    <row r="1518" spans="1:2" x14ac:dyDescent="0.25">
      <c r="A1518">
        <v>1517</v>
      </c>
      <c r="B1518">
        <v>759</v>
      </c>
    </row>
    <row r="1519" spans="1:2" x14ac:dyDescent="0.25">
      <c r="A1519">
        <v>1518</v>
      </c>
      <c r="B1519">
        <v>760</v>
      </c>
    </row>
    <row r="1520" spans="1:2" x14ac:dyDescent="0.25">
      <c r="A1520">
        <v>1519</v>
      </c>
      <c r="B1520">
        <v>761</v>
      </c>
    </row>
    <row r="1521" spans="1:2" x14ac:dyDescent="0.25">
      <c r="A1521">
        <v>1520</v>
      </c>
      <c r="B1521">
        <v>762</v>
      </c>
    </row>
    <row r="1522" spans="1:2" x14ac:dyDescent="0.25">
      <c r="A1522">
        <v>1521</v>
      </c>
      <c r="B1522">
        <v>763</v>
      </c>
    </row>
    <row r="1523" spans="1:2" x14ac:dyDescent="0.25">
      <c r="A1523">
        <v>1522</v>
      </c>
      <c r="B1523">
        <v>764</v>
      </c>
    </row>
    <row r="1524" spans="1:2" x14ac:dyDescent="0.25">
      <c r="A1524">
        <v>1523</v>
      </c>
      <c r="B1524">
        <v>765</v>
      </c>
    </row>
    <row r="1525" spans="1:2" x14ac:dyDescent="0.25">
      <c r="A1525">
        <v>1524</v>
      </c>
      <c r="B1525">
        <v>766</v>
      </c>
    </row>
    <row r="1526" spans="1:2" x14ac:dyDescent="0.25">
      <c r="A1526">
        <v>1525</v>
      </c>
      <c r="B1526">
        <v>767</v>
      </c>
    </row>
    <row r="1527" spans="1:2" x14ac:dyDescent="0.25">
      <c r="A1527">
        <v>1526</v>
      </c>
      <c r="B1527">
        <v>768</v>
      </c>
    </row>
    <row r="1528" spans="1:2" x14ac:dyDescent="0.25">
      <c r="A1528">
        <v>1527</v>
      </c>
      <c r="B1528">
        <v>768</v>
      </c>
    </row>
    <row r="1529" spans="1:2" x14ac:dyDescent="0.25">
      <c r="A1529">
        <v>1528</v>
      </c>
      <c r="B1529">
        <v>768</v>
      </c>
    </row>
    <row r="1530" spans="1:2" x14ac:dyDescent="0.25">
      <c r="A1530">
        <v>1529</v>
      </c>
      <c r="B1530">
        <v>768</v>
      </c>
    </row>
    <row r="1531" spans="1:2" x14ac:dyDescent="0.25">
      <c r="A1531">
        <v>1530</v>
      </c>
      <c r="B1531">
        <v>768</v>
      </c>
    </row>
    <row r="1532" spans="1:2" x14ac:dyDescent="0.25">
      <c r="A1532">
        <v>1531</v>
      </c>
      <c r="B1532">
        <v>768</v>
      </c>
    </row>
    <row r="1533" spans="1:2" x14ac:dyDescent="0.25">
      <c r="A1533">
        <v>1532</v>
      </c>
      <c r="B1533">
        <v>768</v>
      </c>
    </row>
    <row r="1534" spans="1:2" x14ac:dyDescent="0.25">
      <c r="A1534">
        <v>1533</v>
      </c>
      <c r="B1534">
        <v>768</v>
      </c>
    </row>
    <row r="1535" spans="1:2" x14ac:dyDescent="0.25">
      <c r="A1535">
        <v>1534</v>
      </c>
      <c r="B1535">
        <v>768</v>
      </c>
    </row>
    <row r="1536" spans="1:2" x14ac:dyDescent="0.25">
      <c r="A1536">
        <v>1535</v>
      </c>
      <c r="B1536">
        <v>768</v>
      </c>
    </row>
    <row r="1537" spans="1:2" x14ac:dyDescent="0.25">
      <c r="A1537">
        <v>1536</v>
      </c>
      <c r="B1537">
        <v>768</v>
      </c>
    </row>
    <row r="1538" spans="1:2" x14ac:dyDescent="0.25">
      <c r="A1538">
        <v>1537</v>
      </c>
      <c r="B1538">
        <v>768</v>
      </c>
    </row>
    <row r="1539" spans="1:2" x14ac:dyDescent="0.25">
      <c r="A1539">
        <v>1538</v>
      </c>
      <c r="B1539">
        <v>768</v>
      </c>
    </row>
    <row r="1540" spans="1:2" x14ac:dyDescent="0.25">
      <c r="A1540">
        <v>1539</v>
      </c>
      <c r="B1540">
        <v>769</v>
      </c>
    </row>
    <row r="1541" spans="1:2" x14ac:dyDescent="0.25">
      <c r="A1541">
        <v>1540</v>
      </c>
      <c r="B1541">
        <v>770</v>
      </c>
    </row>
    <row r="1542" spans="1:2" x14ac:dyDescent="0.25">
      <c r="A1542">
        <v>1541</v>
      </c>
      <c r="B1542">
        <v>771</v>
      </c>
    </row>
    <row r="1543" spans="1:2" x14ac:dyDescent="0.25">
      <c r="A1543">
        <v>1542</v>
      </c>
      <c r="B1543">
        <v>772</v>
      </c>
    </row>
    <row r="1544" spans="1:2" x14ac:dyDescent="0.25">
      <c r="A1544">
        <v>1543</v>
      </c>
      <c r="B1544">
        <v>773</v>
      </c>
    </row>
    <row r="1545" spans="1:2" x14ac:dyDescent="0.25">
      <c r="A1545">
        <v>1544</v>
      </c>
      <c r="B1545">
        <v>774</v>
      </c>
    </row>
    <row r="1546" spans="1:2" x14ac:dyDescent="0.25">
      <c r="A1546">
        <v>1545</v>
      </c>
      <c r="B1546">
        <v>775</v>
      </c>
    </row>
    <row r="1547" spans="1:2" x14ac:dyDescent="0.25">
      <c r="A1547">
        <v>1546</v>
      </c>
      <c r="B1547">
        <v>776</v>
      </c>
    </row>
    <row r="1548" spans="1:2" x14ac:dyDescent="0.25">
      <c r="A1548">
        <v>1547</v>
      </c>
      <c r="B1548">
        <v>777</v>
      </c>
    </row>
    <row r="1549" spans="1:2" x14ac:dyDescent="0.25">
      <c r="A1549">
        <v>1548</v>
      </c>
      <c r="B1549">
        <v>778</v>
      </c>
    </row>
    <row r="1550" spans="1:2" x14ac:dyDescent="0.25">
      <c r="A1550">
        <v>1549</v>
      </c>
      <c r="B1550">
        <v>779</v>
      </c>
    </row>
    <row r="1551" spans="1:2" x14ac:dyDescent="0.25">
      <c r="A1551">
        <v>1550</v>
      </c>
      <c r="B1551">
        <v>780</v>
      </c>
    </row>
    <row r="1552" spans="1:2" x14ac:dyDescent="0.25">
      <c r="A1552">
        <v>1551</v>
      </c>
      <c r="B1552">
        <v>780</v>
      </c>
    </row>
    <row r="1553" spans="1:2" x14ac:dyDescent="0.25">
      <c r="A1553">
        <v>1552</v>
      </c>
      <c r="B1553">
        <v>780</v>
      </c>
    </row>
    <row r="1554" spans="1:2" x14ac:dyDescent="0.25">
      <c r="A1554">
        <v>1553</v>
      </c>
      <c r="B1554">
        <v>780</v>
      </c>
    </row>
    <row r="1555" spans="1:2" x14ac:dyDescent="0.25">
      <c r="A1555">
        <v>1554</v>
      </c>
      <c r="B1555">
        <v>780</v>
      </c>
    </row>
    <row r="1556" spans="1:2" x14ac:dyDescent="0.25">
      <c r="A1556">
        <v>1555</v>
      </c>
      <c r="B1556">
        <v>780</v>
      </c>
    </row>
    <row r="1557" spans="1:2" x14ac:dyDescent="0.25">
      <c r="A1557">
        <v>1556</v>
      </c>
      <c r="B1557">
        <v>780</v>
      </c>
    </row>
    <row r="1558" spans="1:2" x14ac:dyDescent="0.25">
      <c r="A1558">
        <v>1557</v>
      </c>
      <c r="B1558">
        <v>780</v>
      </c>
    </row>
    <row r="1559" spans="1:2" x14ac:dyDescent="0.25">
      <c r="A1559">
        <v>1558</v>
      </c>
      <c r="B1559">
        <v>780</v>
      </c>
    </row>
    <row r="1560" spans="1:2" x14ac:dyDescent="0.25">
      <c r="A1560">
        <v>1559</v>
      </c>
      <c r="B1560">
        <v>780</v>
      </c>
    </row>
    <row r="1561" spans="1:2" x14ac:dyDescent="0.25">
      <c r="A1561">
        <v>1560</v>
      </c>
      <c r="B1561">
        <v>780</v>
      </c>
    </row>
    <row r="1562" spans="1:2" x14ac:dyDescent="0.25">
      <c r="A1562">
        <v>1561</v>
      </c>
      <c r="B1562">
        <v>780</v>
      </c>
    </row>
    <row r="1563" spans="1:2" x14ac:dyDescent="0.25">
      <c r="A1563">
        <v>1562</v>
      </c>
      <c r="B1563">
        <v>780</v>
      </c>
    </row>
    <row r="1564" spans="1:2" x14ac:dyDescent="0.25">
      <c r="A1564">
        <v>1563</v>
      </c>
      <c r="B1564">
        <v>781</v>
      </c>
    </row>
    <row r="1565" spans="1:2" x14ac:dyDescent="0.25">
      <c r="A1565">
        <v>1564</v>
      </c>
      <c r="B1565">
        <v>782</v>
      </c>
    </row>
    <row r="1566" spans="1:2" x14ac:dyDescent="0.25">
      <c r="A1566">
        <v>1565</v>
      </c>
      <c r="B1566">
        <v>783</v>
      </c>
    </row>
    <row r="1567" spans="1:2" x14ac:dyDescent="0.25">
      <c r="A1567">
        <v>1566</v>
      </c>
      <c r="B1567">
        <v>784</v>
      </c>
    </row>
    <row r="1568" spans="1:2" x14ac:dyDescent="0.25">
      <c r="A1568">
        <v>1567</v>
      </c>
      <c r="B1568">
        <v>785</v>
      </c>
    </row>
    <row r="1569" spans="1:2" x14ac:dyDescent="0.25">
      <c r="A1569">
        <v>1568</v>
      </c>
      <c r="B1569">
        <v>786</v>
      </c>
    </row>
    <row r="1570" spans="1:2" x14ac:dyDescent="0.25">
      <c r="A1570">
        <v>1569</v>
      </c>
      <c r="B1570">
        <v>787</v>
      </c>
    </row>
    <row r="1571" spans="1:2" x14ac:dyDescent="0.25">
      <c r="A1571">
        <v>1570</v>
      </c>
      <c r="B1571">
        <v>788</v>
      </c>
    </row>
    <row r="1572" spans="1:2" x14ac:dyDescent="0.25">
      <c r="A1572">
        <v>1571</v>
      </c>
      <c r="B1572">
        <v>789</v>
      </c>
    </row>
    <row r="1573" spans="1:2" x14ac:dyDescent="0.25">
      <c r="A1573">
        <v>1572</v>
      </c>
      <c r="B1573">
        <v>790</v>
      </c>
    </row>
    <row r="1574" spans="1:2" x14ac:dyDescent="0.25">
      <c r="A1574">
        <v>1573</v>
      </c>
      <c r="B1574">
        <v>791</v>
      </c>
    </row>
    <row r="1575" spans="1:2" x14ac:dyDescent="0.25">
      <c r="A1575">
        <v>1574</v>
      </c>
      <c r="B1575">
        <v>792</v>
      </c>
    </row>
    <row r="1576" spans="1:2" x14ac:dyDescent="0.25">
      <c r="A1576">
        <v>1575</v>
      </c>
      <c r="B1576">
        <v>792</v>
      </c>
    </row>
    <row r="1577" spans="1:2" x14ac:dyDescent="0.25">
      <c r="A1577">
        <v>1576</v>
      </c>
      <c r="B1577">
        <v>792</v>
      </c>
    </row>
    <row r="1578" spans="1:2" x14ac:dyDescent="0.25">
      <c r="A1578">
        <v>1577</v>
      </c>
      <c r="B1578">
        <v>792</v>
      </c>
    </row>
    <row r="1579" spans="1:2" x14ac:dyDescent="0.25">
      <c r="A1579">
        <v>1578</v>
      </c>
      <c r="B1579">
        <v>792</v>
      </c>
    </row>
    <row r="1580" spans="1:2" x14ac:dyDescent="0.25">
      <c r="A1580">
        <v>1579</v>
      </c>
      <c r="B1580">
        <v>792</v>
      </c>
    </row>
    <row r="1581" spans="1:2" x14ac:dyDescent="0.25">
      <c r="A1581">
        <v>1580</v>
      </c>
      <c r="B1581">
        <v>792</v>
      </c>
    </row>
    <row r="1582" spans="1:2" x14ac:dyDescent="0.25">
      <c r="A1582">
        <v>1581</v>
      </c>
      <c r="B1582">
        <v>792</v>
      </c>
    </row>
    <row r="1583" spans="1:2" x14ac:dyDescent="0.25">
      <c r="A1583">
        <v>1582</v>
      </c>
      <c r="B1583">
        <v>792</v>
      </c>
    </row>
    <row r="1584" spans="1:2" x14ac:dyDescent="0.25">
      <c r="A1584">
        <v>1583</v>
      </c>
      <c r="B1584">
        <v>792</v>
      </c>
    </row>
    <row r="1585" spans="1:2" x14ac:dyDescent="0.25">
      <c r="A1585">
        <v>1584</v>
      </c>
      <c r="B1585">
        <v>792</v>
      </c>
    </row>
    <row r="1586" spans="1:2" x14ac:dyDescent="0.25">
      <c r="A1586">
        <v>1585</v>
      </c>
      <c r="B1586">
        <v>792</v>
      </c>
    </row>
    <row r="1587" spans="1:2" x14ac:dyDescent="0.25">
      <c r="A1587">
        <v>1586</v>
      </c>
      <c r="B1587">
        <v>792</v>
      </c>
    </row>
    <row r="1588" spans="1:2" x14ac:dyDescent="0.25">
      <c r="A1588">
        <v>1587</v>
      </c>
      <c r="B1588">
        <v>793</v>
      </c>
    </row>
    <row r="1589" spans="1:2" x14ac:dyDescent="0.25">
      <c r="A1589">
        <v>1588</v>
      </c>
      <c r="B1589">
        <v>794</v>
      </c>
    </row>
    <row r="1590" spans="1:2" x14ac:dyDescent="0.25">
      <c r="A1590">
        <v>1589</v>
      </c>
      <c r="B1590">
        <v>795</v>
      </c>
    </row>
    <row r="1591" spans="1:2" x14ac:dyDescent="0.25">
      <c r="A1591">
        <v>1590</v>
      </c>
      <c r="B1591">
        <v>796</v>
      </c>
    </row>
    <row r="1592" spans="1:2" x14ac:dyDescent="0.25">
      <c r="A1592">
        <v>1591</v>
      </c>
      <c r="B1592">
        <v>797</v>
      </c>
    </row>
    <row r="1593" spans="1:2" x14ac:dyDescent="0.25">
      <c r="A1593">
        <v>1592</v>
      </c>
      <c r="B1593">
        <v>798</v>
      </c>
    </row>
    <row r="1594" spans="1:2" x14ac:dyDescent="0.25">
      <c r="A1594">
        <v>1593</v>
      </c>
      <c r="B1594">
        <v>799</v>
      </c>
    </row>
    <row r="1595" spans="1:2" x14ac:dyDescent="0.25">
      <c r="A1595">
        <v>1594</v>
      </c>
      <c r="B1595">
        <v>800</v>
      </c>
    </row>
    <row r="1596" spans="1:2" x14ac:dyDescent="0.25">
      <c r="A1596">
        <v>1595</v>
      </c>
      <c r="B1596">
        <v>801</v>
      </c>
    </row>
    <row r="1597" spans="1:2" x14ac:dyDescent="0.25">
      <c r="A1597">
        <v>1596</v>
      </c>
      <c r="B1597">
        <v>802</v>
      </c>
    </row>
    <row r="1598" spans="1:2" x14ac:dyDescent="0.25">
      <c r="A1598">
        <v>1597</v>
      </c>
      <c r="B1598">
        <v>803</v>
      </c>
    </row>
    <row r="1599" spans="1:2" x14ac:dyDescent="0.25">
      <c r="A1599">
        <v>1598</v>
      </c>
      <c r="B1599">
        <v>804</v>
      </c>
    </row>
    <row r="1600" spans="1:2" x14ac:dyDescent="0.25">
      <c r="A1600">
        <v>1599</v>
      </c>
      <c r="B1600">
        <v>804</v>
      </c>
    </row>
    <row r="1601" spans="1:2" x14ac:dyDescent="0.25">
      <c r="A1601">
        <v>1600</v>
      </c>
      <c r="B1601">
        <v>804</v>
      </c>
    </row>
    <row r="1602" spans="1:2" x14ac:dyDescent="0.25">
      <c r="A1602">
        <v>1601</v>
      </c>
      <c r="B1602">
        <v>804</v>
      </c>
    </row>
    <row r="1603" spans="1:2" x14ac:dyDescent="0.25">
      <c r="A1603">
        <v>1602</v>
      </c>
      <c r="B1603">
        <v>804</v>
      </c>
    </row>
    <row r="1604" spans="1:2" x14ac:dyDescent="0.25">
      <c r="A1604">
        <v>1603</v>
      </c>
      <c r="B1604">
        <v>804</v>
      </c>
    </row>
    <row r="1605" spans="1:2" x14ac:dyDescent="0.25">
      <c r="A1605">
        <v>1604</v>
      </c>
      <c r="B1605">
        <v>804</v>
      </c>
    </row>
    <row r="1606" spans="1:2" x14ac:dyDescent="0.25">
      <c r="A1606">
        <v>1605</v>
      </c>
      <c r="B1606">
        <v>804</v>
      </c>
    </row>
    <row r="1607" spans="1:2" x14ac:dyDescent="0.25">
      <c r="A1607">
        <v>1606</v>
      </c>
      <c r="B1607">
        <v>804</v>
      </c>
    </row>
    <row r="1608" spans="1:2" x14ac:dyDescent="0.25">
      <c r="A1608">
        <v>1607</v>
      </c>
      <c r="B1608">
        <v>804</v>
      </c>
    </row>
    <row r="1609" spans="1:2" x14ac:dyDescent="0.25">
      <c r="A1609">
        <v>1608</v>
      </c>
      <c r="B1609">
        <v>804</v>
      </c>
    </row>
    <row r="1610" spans="1:2" x14ac:dyDescent="0.25">
      <c r="A1610">
        <v>1609</v>
      </c>
      <c r="B1610">
        <v>804</v>
      </c>
    </row>
    <row r="1611" spans="1:2" x14ac:dyDescent="0.25">
      <c r="A1611">
        <v>1610</v>
      </c>
      <c r="B1611">
        <v>804</v>
      </c>
    </row>
    <row r="1612" spans="1:2" x14ac:dyDescent="0.25">
      <c r="A1612">
        <v>1611</v>
      </c>
      <c r="B1612">
        <v>805</v>
      </c>
    </row>
    <row r="1613" spans="1:2" x14ac:dyDescent="0.25">
      <c r="A1613">
        <v>1612</v>
      </c>
      <c r="B1613">
        <v>806</v>
      </c>
    </row>
    <row r="1614" spans="1:2" x14ac:dyDescent="0.25">
      <c r="A1614">
        <v>1613</v>
      </c>
      <c r="B1614">
        <v>807</v>
      </c>
    </row>
    <row r="1615" spans="1:2" x14ac:dyDescent="0.25">
      <c r="A1615">
        <v>1614</v>
      </c>
      <c r="B1615">
        <v>808</v>
      </c>
    </row>
    <row r="1616" spans="1:2" x14ac:dyDescent="0.25">
      <c r="A1616">
        <v>1615</v>
      </c>
      <c r="B1616">
        <v>809</v>
      </c>
    </row>
    <row r="1617" spans="1:2" x14ac:dyDescent="0.25">
      <c r="A1617">
        <v>1616</v>
      </c>
      <c r="B1617">
        <v>810</v>
      </c>
    </row>
    <row r="1618" spans="1:2" x14ac:dyDescent="0.25">
      <c r="A1618">
        <v>1617</v>
      </c>
      <c r="B1618">
        <v>811</v>
      </c>
    </row>
    <row r="1619" spans="1:2" x14ac:dyDescent="0.25">
      <c r="A1619">
        <v>1618</v>
      </c>
      <c r="B1619">
        <v>812</v>
      </c>
    </row>
    <row r="1620" spans="1:2" x14ac:dyDescent="0.25">
      <c r="A1620">
        <v>1619</v>
      </c>
      <c r="B1620">
        <v>813</v>
      </c>
    </row>
    <row r="1621" spans="1:2" x14ac:dyDescent="0.25">
      <c r="A1621">
        <v>1620</v>
      </c>
      <c r="B1621">
        <v>814</v>
      </c>
    </row>
    <row r="1622" spans="1:2" x14ac:dyDescent="0.25">
      <c r="A1622">
        <v>1621</v>
      </c>
      <c r="B1622">
        <v>815</v>
      </c>
    </row>
    <row r="1623" spans="1:2" x14ac:dyDescent="0.25">
      <c r="A1623">
        <v>1622</v>
      </c>
      <c r="B1623">
        <v>816</v>
      </c>
    </row>
    <row r="1624" spans="1:2" x14ac:dyDescent="0.25">
      <c r="A1624">
        <v>1623</v>
      </c>
      <c r="B1624">
        <v>816</v>
      </c>
    </row>
    <row r="1625" spans="1:2" x14ac:dyDescent="0.25">
      <c r="A1625">
        <v>1624</v>
      </c>
      <c r="B1625">
        <v>816</v>
      </c>
    </row>
    <row r="1626" spans="1:2" x14ac:dyDescent="0.25">
      <c r="A1626">
        <v>1625</v>
      </c>
      <c r="B1626">
        <v>816</v>
      </c>
    </row>
    <row r="1627" spans="1:2" x14ac:dyDescent="0.25">
      <c r="A1627">
        <v>1626</v>
      </c>
      <c r="B1627">
        <v>816</v>
      </c>
    </row>
    <row r="1628" spans="1:2" x14ac:dyDescent="0.25">
      <c r="A1628">
        <v>1627</v>
      </c>
      <c r="B1628">
        <v>816</v>
      </c>
    </row>
    <row r="1629" spans="1:2" x14ac:dyDescent="0.25">
      <c r="A1629">
        <v>1628</v>
      </c>
      <c r="B1629">
        <v>816</v>
      </c>
    </row>
    <row r="1630" spans="1:2" x14ac:dyDescent="0.25">
      <c r="A1630">
        <v>1629</v>
      </c>
      <c r="B1630">
        <v>816</v>
      </c>
    </row>
    <row r="1631" spans="1:2" x14ac:dyDescent="0.25">
      <c r="A1631">
        <v>1630</v>
      </c>
      <c r="B1631">
        <v>816</v>
      </c>
    </row>
    <row r="1632" spans="1:2" x14ac:dyDescent="0.25">
      <c r="A1632">
        <v>1631</v>
      </c>
      <c r="B1632">
        <v>816</v>
      </c>
    </row>
    <row r="1633" spans="1:2" x14ac:dyDescent="0.25">
      <c r="A1633">
        <v>1632</v>
      </c>
      <c r="B1633">
        <v>816</v>
      </c>
    </row>
    <row r="1634" spans="1:2" x14ac:dyDescent="0.25">
      <c r="A1634">
        <v>1633</v>
      </c>
      <c r="B1634">
        <v>816</v>
      </c>
    </row>
    <row r="1635" spans="1:2" x14ac:dyDescent="0.25">
      <c r="A1635">
        <v>1634</v>
      </c>
      <c r="B1635">
        <v>816</v>
      </c>
    </row>
    <row r="1636" spans="1:2" x14ac:dyDescent="0.25">
      <c r="A1636">
        <v>1635</v>
      </c>
      <c r="B1636">
        <v>817</v>
      </c>
    </row>
    <row r="1637" spans="1:2" x14ac:dyDescent="0.25">
      <c r="A1637">
        <v>1636</v>
      </c>
      <c r="B1637">
        <v>818</v>
      </c>
    </row>
    <row r="1638" spans="1:2" x14ac:dyDescent="0.25">
      <c r="A1638">
        <v>1637</v>
      </c>
      <c r="B1638">
        <v>819</v>
      </c>
    </row>
    <row r="1639" spans="1:2" x14ac:dyDescent="0.25">
      <c r="A1639">
        <v>1638</v>
      </c>
      <c r="B1639">
        <v>820</v>
      </c>
    </row>
    <row r="1640" spans="1:2" x14ac:dyDescent="0.25">
      <c r="A1640">
        <v>1639</v>
      </c>
      <c r="B1640">
        <v>821</v>
      </c>
    </row>
    <row r="1641" spans="1:2" x14ac:dyDescent="0.25">
      <c r="A1641">
        <v>1640</v>
      </c>
      <c r="B1641">
        <v>822</v>
      </c>
    </row>
    <row r="1642" spans="1:2" x14ac:dyDescent="0.25">
      <c r="A1642">
        <v>1641</v>
      </c>
      <c r="B1642">
        <v>823</v>
      </c>
    </row>
    <row r="1643" spans="1:2" x14ac:dyDescent="0.25">
      <c r="A1643">
        <v>1642</v>
      </c>
      <c r="B1643">
        <v>824</v>
      </c>
    </row>
    <row r="1644" spans="1:2" x14ac:dyDescent="0.25">
      <c r="A1644">
        <v>1643</v>
      </c>
      <c r="B1644">
        <v>825</v>
      </c>
    </row>
    <row r="1645" spans="1:2" x14ac:dyDescent="0.25">
      <c r="A1645">
        <v>1644</v>
      </c>
      <c r="B1645">
        <v>826</v>
      </c>
    </row>
    <row r="1646" spans="1:2" x14ac:dyDescent="0.25">
      <c r="A1646">
        <v>1645</v>
      </c>
      <c r="B1646">
        <v>827</v>
      </c>
    </row>
    <row r="1647" spans="1:2" x14ac:dyDescent="0.25">
      <c r="A1647">
        <v>1646</v>
      </c>
      <c r="B1647">
        <v>828</v>
      </c>
    </row>
    <row r="1648" spans="1:2" x14ac:dyDescent="0.25">
      <c r="A1648">
        <v>1647</v>
      </c>
      <c r="B1648">
        <v>828</v>
      </c>
    </row>
    <row r="1649" spans="1:2" x14ac:dyDescent="0.25">
      <c r="A1649">
        <v>1648</v>
      </c>
      <c r="B1649">
        <v>828</v>
      </c>
    </row>
    <row r="1650" spans="1:2" x14ac:dyDescent="0.25">
      <c r="A1650">
        <v>1649</v>
      </c>
      <c r="B1650">
        <v>828</v>
      </c>
    </row>
    <row r="1651" spans="1:2" x14ac:dyDescent="0.25">
      <c r="A1651">
        <v>1650</v>
      </c>
      <c r="B1651">
        <v>828</v>
      </c>
    </row>
    <row r="1652" spans="1:2" x14ac:dyDescent="0.25">
      <c r="A1652">
        <v>1651</v>
      </c>
      <c r="B1652">
        <v>828</v>
      </c>
    </row>
    <row r="1653" spans="1:2" x14ac:dyDescent="0.25">
      <c r="A1653">
        <v>1652</v>
      </c>
      <c r="B1653">
        <v>828</v>
      </c>
    </row>
    <row r="1654" spans="1:2" x14ac:dyDescent="0.25">
      <c r="A1654">
        <v>1653</v>
      </c>
      <c r="B1654">
        <v>828</v>
      </c>
    </row>
    <row r="1655" spans="1:2" x14ac:dyDescent="0.25">
      <c r="A1655">
        <v>1654</v>
      </c>
      <c r="B1655">
        <v>828</v>
      </c>
    </row>
    <row r="1656" spans="1:2" x14ac:dyDescent="0.25">
      <c r="A1656">
        <v>1655</v>
      </c>
      <c r="B1656">
        <v>828</v>
      </c>
    </row>
    <row r="1657" spans="1:2" x14ac:dyDescent="0.25">
      <c r="A1657">
        <v>1656</v>
      </c>
      <c r="B1657">
        <v>828</v>
      </c>
    </row>
    <row r="1658" spans="1:2" x14ac:dyDescent="0.25">
      <c r="A1658">
        <v>1657</v>
      </c>
      <c r="B1658">
        <v>828</v>
      </c>
    </row>
    <row r="1659" spans="1:2" x14ac:dyDescent="0.25">
      <c r="A1659">
        <v>1658</v>
      </c>
      <c r="B1659">
        <v>828</v>
      </c>
    </row>
    <row r="1660" spans="1:2" x14ac:dyDescent="0.25">
      <c r="A1660">
        <v>1659</v>
      </c>
      <c r="B1660">
        <v>829</v>
      </c>
    </row>
    <row r="1661" spans="1:2" x14ac:dyDescent="0.25">
      <c r="A1661">
        <v>1660</v>
      </c>
      <c r="B1661">
        <v>830</v>
      </c>
    </row>
    <row r="1662" spans="1:2" x14ac:dyDescent="0.25">
      <c r="A1662">
        <v>1661</v>
      </c>
      <c r="B1662">
        <v>831</v>
      </c>
    </row>
    <row r="1663" spans="1:2" x14ac:dyDescent="0.25">
      <c r="A1663">
        <v>1662</v>
      </c>
      <c r="B1663">
        <v>832</v>
      </c>
    </row>
    <row r="1664" spans="1:2" x14ac:dyDescent="0.25">
      <c r="A1664">
        <v>1663</v>
      </c>
      <c r="B1664">
        <v>833</v>
      </c>
    </row>
    <row r="1665" spans="1:2" x14ac:dyDescent="0.25">
      <c r="A1665">
        <v>1664</v>
      </c>
      <c r="B1665">
        <v>834</v>
      </c>
    </row>
    <row r="1666" spans="1:2" x14ac:dyDescent="0.25">
      <c r="A1666">
        <v>1665</v>
      </c>
      <c r="B1666">
        <v>835</v>
      </c>
    </row>
    <row r="1667" spans="1:2" x14ac:dyDescent="0.25">
      <c r="A1667">
        <v>1666</v>
      </c>
      <c r="B1667">
        <v>836</v>
      </c>
    </row>
    <row r="1668" spans="1:2" x14ac:dyDescent="0.25">
      <c r="A1668">
        <v>1667</v>
      </c>
      <c r="B1668">
        <v>837</v>
      </c>
    </row>
    <row r="1669" spans="1:2" x14ac:dyDescent="0.25">
      <c r="A1669">
        <v>1668</v>
      </c>
      <c r="B1669">
        <v>838</v>
      </c>
    </row>
    <row r="1670" spans="1:2" x14ac:dyDescent="0.25">
      <c r="A1670">
        <v>1669</v>
      </c>
      <c r="B1670">
        <v>839</v>
      </c>
    </row>
    <row r="1671" spans="1:2" x14ac:dyDescent="0.25">
      <c r="A1671">
        <v>1670</v>
      </c>
      <c r="B1671">
        <v>840</v>
      </c>
    </row>
    <row r="1672" spans="1:2" x14ac:dyDescent="0.25">
      <c r="A1672">
        <v>1671</v>
      </c>
      <c r="B1672">
        <v>840</v>
      </c>
    </row>
    <row r="1673" spans="1:2" x14ac:dyDescent="0.25">
      <c r="A1673">
        <v>1672</v>
      </c>
      <c r="B1673">
        <v>840</v>
      </c>
    </row>
    <row r="1674" spans="1:2" x14ac:dyDescent="0.25">
      <c r="A1674">
        <v>1673</v>
      </c>
      <c r="B1674">
        <v>840</v>
      </c>
    </row>
    <row r="1675" spans="1:2" x14ac:dyDescent="0.25">
      <c r="A1675">
        <v>1674</v>
      </c>
      <c r="B1675">
        <v>840</v>
      </c>
    </row>
    <row r="1676" spans="1:2" x14ac:dyDescent="0.25">
      <c r="A1676">
        <v>1675</v>
      </c>
      <c r="B1676">
        <v>840</v>
      </c>
    </row>
    <row r="1677" spans="1:2" x14ac:dyDescent="0.25">
      <c r="A1677">
        <v>1676</v>
      </c>
      <c r="B1677">
        <v>840</v>
      </c>
    </row>
    <row r="1678" spans="1:2" x14ac:dyDescent="0.25">
      <c r="A1678">
        <v>1677</v>
      </c>
      <c r="B1678">
        <v>840</v>
      </c>
    </row>
    <row r="1679" spans="1:2" x14ac:dyDescent="0.25">
      <c r="A1679">
        <v>1678</v>
      </c>
      <c r="B1679">
        <v>840</v>
      </c>
    </row>
    <row r="1680" spans="1:2" x14ac:dyDescent="0.25">
      <c r="A1680">
        <v>1679</v>
      </c>
      <c r="B1680">
        <v>840</v>
      </c>
    </row>
    <row r="1681" spans="1:2" x14ac:dyDescent="0.25">
      <c r="A1681">
        <v>1680</v>
      </c>
      <c r="B1681">
        <v>840</v>
      </c>
    </row>
    <row r="1682" spans="1:2" x14ac:dyDescent="0.25">
      <c r="A1682">
        <v>1681</v>
      </c>
      <c r="B1682">
        <v>840</v>
      </c>
    </row>
    <row r="1683" spans="1:2" x14ac:dyDescent="0.25">
      <c r="A1683">
        <v>1682</v>
      </c>
      <c r="B1683">
        <v>840</v>
      </c>
    </row>
    <row r="1684" spans="1:2" x14ac:dyDescent="0.25">
      <c r="A1684">
        <v>1683</v>
      </c>
      <c r="B1684">
        <v>841</v>
      </c>
    </row>
    <row r="1685" spans="1:2" x14ac:dyDescent="0.25">
      <c r="A1685">
        <v>1684</v>
      </c>
      <c r="B1685">
        <v>842</v>
      </c>
    </row>
    <row r="1686" spans="1:2" x14ac:dyDescent="0.25">
      <c r="A1686">
        <v>1685</v>
      </c>
      <c r="B1686">
        <v>843</v>
      </c>
    </row>
    <row r="1687" spans="1:2" x14ac:dyDescent="0.25">
      <c r="A1687">
        <v>1686</v>
      </c>
      <c r="B1687">
        <v>844</v>
      </c>
    </row>
    <row r="1688" spans="1:2" x14ac:dyDescent="0.25">
      <c r="A1688">
        <v>1687</v>
      </c>
      <c r="B1688">
        <v>845</v>
      </c>
    </row>
    <row r="1689" spans="1:2" x14ac:dyDescent="0.25">
      <c r="A1689">
        <v>1688</v>
      </c>
      <c r="B1689">
        <v>846</v>
      </c>
    </row>
    <row r="1690" spans="1:2" x14ac:dyDescent="0.25">
      <c r="A1690">
        <v>1689</v>
      </c>
      <c r="B1690">
        <v>847</v>
      </c>
    </row>
    <row r="1691" spans="1:2" x14ac:dyDescent="0.25">
      <c r="A1691">
        <v>1690</v>
      </c>
      <c r="B1691">
        <v>848</v>
      </c>
    </row>
    <row r="1692" spans="1:2" x14ac:dyDescent="0.25">
      <c r="A1692">
        <v>1691</v>
      </c>
      <c r="B1692">
        <v>849</v>
      </c>
    </row>
    <row r="1693" spans="1:2" x14ac:dyDescent="0.25">
      <c r="A1693">
        <v>1692</v>
      </c>
      <c r="B1693">
        <v>850</v>
      </c>
    </row>
    <row r="1694" spans="1:2" x14ac:dyDescent="0.25">
      <c r="A1694">
        <v>1693</v>
      </c>
      <c r="B1694">
        <v>851</v>
      </c>
    </row>
    <row r="1695" spans="1:2" x14ac:dyDescent="0.25">
      <c r="A1695">
        <v>1694</v>
      </c>
      <c r="B1695">
        <v>852</v>
      </c>
    </row>
    <row r="1696" spans="1:2" x14ac:dyDescent="0.25">
      <c r="A1696">
        <v>1695</v>
      </c>
      <c r="B1696">
        <v>852</v>
      </c>
    </row>
    <row r="1697" spans="1:2" x14ac:dyDescent="0.25">
      <c r="A1697">
        <v>1696</v>
      </c>
      <c r="B1697">
        <v>852</v>
      </c>
    </row>
    <row r="1698" spans="1:2" x14ac:dyDescent="0.25">
      <c r="A1698">
        <v>1697</v>
      </c>
      <c r="B1698">
        <v>852</v>
      </c>
    </row>
    <row r="1699" spans="1:2" x14ac:dyDescent="0.25">
      <c r="A1699">
        <v>1698</v>
      </c>
      <c r="B1699">
        <v>852</v>
      </c>
    </row>
    <row r="1700" spans="1:2" x14ac:dyDescent="0.25">
      <c r="A1700">
        <v>1699</v>
      </c>
      <c r="B1700">
        <v>852</v>
      </c>
    </row>
    <row r="1701" spans="1:2" x14ac:dyDescent="0.25">
      <c r="A1701">
        <v>1700</v>
      </c>
      <c r="B1701">
        <v>852</v>
      </c>
    </row>
    <row r="1702" spans="1:2" x14ac:dyDescent="0.25">
      <c r="A1702">
        <v>1701</v>
      </c>
      <c r="B1702">
        <v>852</v>
      </c>
    </row>
    <row r="1703" spans="1:2" x14ac:dyDescent="0.25">
      <c r="A1703">
        <v>1702</v>
      </c>
      <c r="B1703">
        <v>852</v>
      </c>
    </row>
    <row r="1704" spans="1:2" x14ac:dyDescent="0.25">
      <c r="A1704">
        <v>1703</v>
      </c>
      <c r="B1704">
        <v>852</v>
      </c>
    </row>
    <row r="1705" spans="1:2" x14ac:dyDescent="0.25">
      <c r="A1705">
        <v>1704</v>
      </c>
      <c r="B1705">
        <v>852</v>
      </c>
    </row>
    <row r="1706" spans="1:2" x14ac:dyDescent="0.25">
      <c r="A1706">
        <v>1705</v>
      </c>
      <c r="B1706">
        <v>852</v>
      </c>
    </row>
    <row r="1707" spans="1:2" x14ac:dyDescent="0.25">
      <c r="A1707">
        <v>1706</v>
      </c>
      <c r="B1707">
        <v>852</v>
      </c>
    </row>
    <row r="1708" spans="1:2" x14ac:dyDescent="0.25">
      <c r="A1708">
        <v>1707</v>
      </c>
      <c r="B1708">
        <v>853</v>
      </c>
    </row>
    <row r="1709" spans="1:2" x14ac:dyDescent="0.25">
      <c r="A1709">
        <v>1708</v>
      </c>
      <c r="B1709">
        <v>854</v>
      </c>
    </row>
    <row r="1710" spans="1:2" x14ac:dyDescent="0.25">
      <c r="A1710">
        <v>1709</v>
      </c>
      <c r="B1710">
        <v>855</v>
      </c>
    </row>
    <row r="1711" spans="1:2" x14ac:dyDescent="0.25">
      <c r="A1711">
        <v>1710</v>
      </c>
      <c r="B1711">
        <v>856</v>
      </c>
    </row>
    <row r="1712" spans="1:2" x14ac:dyDescent="0.25">
      <c r="A1712">
        <v>1711</v>
      </c>
      <c r="B1712">
        <v>857</v>
      </c>
    </row>
    <row r="1713" spans="1:2" x14ac:dyDescent="0.25">
      <c r="A1713">
        <v>1712</v>
      </c>
      <c r="B1713">
        <v>858</v>
      </c>
    </row>
    <row r="1714" spans="1:2" x14ac:dyDescent="0.25">
      <c r="A1714">
        <v>1713</v>
      </c>
      <c r="B1714">
        <v>859</v>
      </c>
    </row>
    <row r="1715" spans="1:2" x14ac:dyDescent="0.25">
      <c r="A1715">
        <v>1714</v>
      </c>
      <c r="B1715">
        <v>860</v>
      </c>
    </row>
    <row r="1716" spans="1:2" x14ac:dyDescent="0.25">
      <c r="A1716">
        <v>1715</v>
      </c>
      <c r="B1716">
        <v>861</v>
      </c>
    </row>
    <row r="1717" spans="1:2" x14ac:dyDescent="0.25">
      <c r="A1717">
        <v>1716</v>
      </c>
      <c r="B1717">
        <v>862</v>
      </c>
    </row>
    <row r="1718" spans="1:2" x14ac:dyDescent="0.25">
      <c r="A1718">
        <v>1717</v>
      </c>
      <c r="B1718">
        <v>863</v>
      </c>
    </row>
    <row r="1719" spans="1:2" x14ac:dyDescent="0.25">
      <c r="A1719">
        <v>1718</v>
      </c>
      <c r="B1719">
        <v>864</v>
      </c>
    </row>
    <row r="1720" spans="1:2" x14ac:dyDescent="0.25">
      <c r="A1720">
        <v>1719</v>
      </c>
      <c r="B1720">
        <v>864</v>
      </c>
    </row>
    <row r="1721" spans="1:2" x14ac:dyDescent="0.25">
      <c r="A1721">
        <v>1720</v>
      </c>
      <c r="B1721">
        <v>864</v>
      </c>
    </row>
    <row r="1722" spans="1:2" x14ac:dyDescent="0.25">
      <c r="A1722">
        <v>1721</v>
      </c>
      <c r="B1722">
        <v>864</v>
      </c>
    </row>
    <row r="1723" spans="1:2" x14ac:dyDescent="0.25">
      <c r="A1723">
        <v>1722</v>
      </c>
      <c r="B1723">
        <v>864</v>
      </c>
    </row>
    <row r="1724" spans="1:2" x14ac:dyDescent="0.25">
      <c r="A1724">
        <v>1723</v>
      </c>
      <c r="B1724">
        <v>864</v>
      </c>
    </row>
    <row r="1725" spans="1:2" x14ac:dyDescent="0.25">
      <c r="A1725">
        <v>1724</v>
      </c>
      <c r="B1725">
        <v>864</v>
      </c>
    </row>
    <row r="1726" spans="1:2" x14ac:dyDescent="0.25">
      <c r="A1726">
        <v>1725</v>
      </c>
      <c r="B1726">
        <v>864</v>
      </c>
    </row>
    <row r="1727" spans="1:2" x14ac:dyDescent="0.25">
      <c r="A1727">
        <v>1726</v>
      </c>
      <c r="B1727">
        <v>864</v>
      </c>
    </row>
    <row r="1728" spans="1:2" x14ac:dyDescent="0.25">
      <c r="A1728">
        <v>1727</v>
      </c>
      <c r="B1728">
        <v>864</v>
      </c>
    </row>
    <row r="1729" spans="1:2" x14ac:dyDescent="0.25">
      <c r="A1729">
        <v>1728</v>
      </c>
      <c r="B1729">
        <v>864</v>
      </c>
    </row>
    <row r="1730" spans="1:2" x14ac:dyDescent="0.25">
      <c r="A1730">
        <v>1729</v>
      </c>
      <c r="B1730">
        <v>864</v>
      </c>
    </row>
    <row r="1731" spans="1:2" x14ac:dyDescent="0.25">
      <c r="A1731">
        <v>1730</v>
      </c>
      <c r="B1731">
        <v>864</v>
      </c>
    </row>
    <row r="1732" spans="1:2" x14ac:dyDescent="0.25">
      <c r="A1732">
        <v>1731</v>
      </c>
      <c r="B1732">
        <v>865</v>
      </c>
    </row>
    <row r="1733" spans="1:2" x14ac:dyDescent="0.25">
      <c r="A1733">
        <v>1732</v>
      </c>
      <c r="B1733">
        <v>866</v>
      </c>
    </row>
    <row r="1734" spans="1:2" x14ac:dyDescent="0.25">
      <c r="A1734">
        <v>1733</v>
      </c>
      <c r="B1734">
        <v>867</v>
      </c>
    </row>
    <row r="1735" spans="1:2" x14ac:dyDescent="0.25">
      <c r="A1735">
        <v>1734</v>
      </c>
      <c r="B1735">
        <v>868</v>
      </c>
    </row>
    <row r="1736" spans="1:2" x14ac:dyDescent="0.25">
      <c r="A1736">
        <v>1735</v>
      </c>
      <c r="B1736">
        <v>869</v>
      </c>
    </row>
    <row r="1737" spans="1:2" x14ac:dyDescent="0.25">
      <c r="A1737">
        <v>1736</v>
      </c>
      <c r="B1737">
        <v>870</v>
      </c>
    </row>
    <row r="1738" spans="1:2" x14ac:dyDescent="0.25">
      <c r="A1738">
        <v>1737</v>
      </c>
      <c r="B1738">
        <v>871</v>
      </c>
    </row>
    <row r="1739" spans="1:2" x14ac:dyDescent="0.25">
      <c r="A1739">
        <v>1738</v>
      </c>
      <c r="B1739">
        <v>872</v>
      </c>
    </row>
    <row r="1740" spans="1:2" x14ac:dyDescent="0.25">
      <c r="A1740">
        <v>1739</v>
      </c>
      <c r="B1740">
        <v>873</v>
      </c>
    </row>
    <row r="1741" spans="1:2" x14ac:dyDescent="0.25">
      <c r="A1741">
        <v>1740</v>
      </c>
      <c r="B1741">
        <v>874</v>
      </c>
    </row>
    <row r="1742" spans="1:2" x14ac:dyDescent="0.25">
      <c r="A1742">
        <v>1741</v>
      </c>
      <c r="B1742">
        <v>875</v>
      </c>
    </row>
    <row r="1743" spans="1:2" x14ac:dyDescent="0.25">
      <c r="A1743">
        <v>1742</v>
      </c>
      <c r="B1743">
        <v>876</v>
      </c>
    </row>
    <row r="1744" spans="1:2" x14ac:dyDescent="0.25">
      <c r="A1744">
        <v>1743</v>
      </c>
      <c r="B1744">
        <v>876</v>
      </c>
    </row>
    <row r="1745" spans="1:2" x14ac:dyDescent="0.25">
      <c r="A1745">
        <v>1744</v>
      </c>
      <c r="B1745">
        <v>876</v>
      </c>
    </row>
    <row r="1746" spans="1:2" x14ac:dyDescent="0.25">
      <c r="A1746">
        <v>1745</v>
      </c>
      <c r="B1746">
        <v>876</v>
      </c>
    </row>
    <row r="1747" spans="1:2" x14ac:dyDescent="0.25">
      <c r="A1747">
        <v>1746</v>
      </c>
      <c r="B1747">
        <v>876</v>
      </c>
    </row>
    <row r="1748" spans="1:2" x14ac:dyDescent="0.25">
      <c r="A1748">
        <v>1747</v>
      </c>
      <c r="B1748">
        <v>876</v>
      </c>
    </row>
    <row r="1749" spans="1:2" x14ac:dyDescent="0.25">
      <c r="A1749">
        <v>1748</v>
      </c>
      <c r="B1749">
        <v>876</v>
      </c>
    </row>
    <row r="1750" spans="1:2" x14ac:dyDescent="0.25">
      <c r="A1750">
        <v>1749</v>
      </c>
      <c r="B1750">
        <v>876</v>
      </c>
    </row>
    <row r="1751" spans="1:2" x14ac:dyDescent="0.25">
      <c r="A1751">
        <v>1750</v>
      </c>
      <c r="B1751">
        <v>876</v>
      </c>
    </row>
    <row r="1752" spans="1:2" x14ac:dyDescent="0.25">
      <c r="A1752">
        <v>1751</v>
      </c>
      <c r="B1752">
        <v>876</v>
      </c>
    </row>
    <row r="1753" spans="1:2" x14ac:dyDescent="0.25">
      <c r="A1753">
        <v>1752</v>
      </c>
      <c r="B1753">
        <v>876</v>
      </c>
    </row>
    <row r="1754" spans="1:2" x14ac:dyDescent="0.25">
      <c r="A1754">
        <v>1753</v>
      </c>
      <c r="B1754">
        <v>876</v>
      </c>
    </row>
    <row r="1755" spans="1:2" x14ac:dyDescent="0.25">
      <c r="A1755">
        <v>1754</v>
      </c>
      <c r="B1755">
        <v>876</v>
      </c>
    </row>
    <row r="1756" spans="1:2" x14ac:dyDescent="0.25">
      <c r="A1756">
        <v>1755</v>
      </c>
      <c r="B1756">
        <v>877</v>
      </c>
    </row>
    <row r="1757" spans="1:2" x14ac:dyDescent="0.25">
      <c r="A1757">
        <v>1756</v>
      </c>
      <c r="B1757">
        <v>878</v>
      </c>
    </row>
    <row r="1758" spans="1:2" x14ac:dyDescent="0.25">
      <c r="A1758">
        <v>1757</v>
      </c>
      <c r="B1758">
        <v>879</v>
      </c>
    </row>
    <row r="1759" spans="1:2" x14ac:dyDescent="0.25">
      <c r="A1759">
        <v>1758</v>
      </c>
      <c r="B1759">
        <v>880</v>
      </c>
    </row>
    <row r="1760" spans="1:2" x14ac:dyDescent="0.25">
      <c r="A1760">
        <v>1759</v>
      </c>
      <c r="B1760">
        <v>881</v>
      </c>
    </row>
    <row r="1761" spans="1:2" x14ac:dyDescent="0.25">
      <c r="A1761">
        <v>1760</v>
      </c>
      <c r="B1761">
        <v>882</v>
      </c>
    </row>
    <row r="1762" spans="1:2" x14ac:dyDescent="0.25">
      <c r="A1762">
        <v>1761</v>
      </c>
      <c r="B1762">
        <v>883</v>
      </c>
    </row>
    <row r="1763" spans="1:2" x14ac:dyDescent="0.25">
      <c r="A1763">
        <v>1762</v>
      </c>
      <c r="B1763">
        <v>884</v>
      </c>
    </row>
    <row r="1764" spans="1:2" x14ac:dyDescent="0.25">
      <c r="A1764">
        <v>1763</v>
      </c>
      <c r="B1764">
        <v>885</v>
      </c>
    </row>
    <row r="1765" spans="1:2" x14ac:dyDescent="0.25">
      <c r="A1765">
        <v>1764</v>
      </c>
      <c r="B1765">
        <v>886</v>
      </c>
    </row>
    <row r="1766" spans="1:2" x14ac:dyDescent="0.25">
      <c r="A1766">
        <v>1765</v>
      </c>
      <c r="B1766">
        <v>887</v>
      </c>
    </row>
    <row r="1767" spans="1:2" x14ac:dyDescent="0.25">
      <c r="A1767">
        <v>1766</v>
      </c>
      <c r="B1767">
        <v>888</v>
      </c>
    </row>
    <row r="1768" spans="1:2" x14ac:dyDescent="0.25">
      <c r="A1768">
        <v>1767</v>
      </c>
      <c r="B1768">
        <v>888</v>
      </c>
    </row>
    <row r="1769" spans="1:2" x14ac:dyDescent="0.25">
      <c r="A1769">
        <v>1768</v>
      </c>
      <c r="B1769">
        <v>888</v>
      </c>
    </row>
    <row r="1770" spans="1:2" x14ac:dyDescent="0.25">
      <c r="A1770">
        <v>1769</v>
      </c>
      <c r="B1770">
        <v>888</v>
      </c>
    </row>
    <row r="1771" spans="1:2" x14ac:dyDescent="0.25">
      <c r="A1771">
        <v>1770</v>
      </c>
      <c r="B1771">
        <v>888</v>
      </c>
    </row>
    <row r="1772" spans="1:2" x14ac:dyDescent="0.25">
      <c r="A1772">
        <v>1771</v>
      </c>
      <c r="B1772">
        <v>888</v>
      </c>
    </row>
    <row r="1773" spans="1:2" x14ac:dyDescent="0.25">
      <c r="A1773">
        <v>1772</v>
      </c>
      <c r="B1773">
        <v>888</v>
      </c>
    </row>
    <row r="1774" spans="1:2" x14ac:dyDescent="0.25">
      <c r="A1774">
        <v>1773</v>
      </c>
      <c r="B1774">
        <v>888</v>
      </c>
    </row>
    <row r="1775" spans="1:2" x14ac:dyDescent="0.25">
      <c r="A1775">
        <v>1774</v>
      </c>
      <c r="B1775">
        <v>888</v>
      </c>
    </row>
    <row r="1776" spans="1:2" x14ac:dyDescent="0.25">
      <c r="A1776">
        <v>1775</v>
      </c>
      <c r="B1776">
        <v>888</v>
      </c>
    </row>
    <row r="1777" spans="1:2" x14ac:dyDescent="0.25">
      <c r="A1777">
        <v>1776</v>
      </c>
      <c r="B1777">
        <v>888</v>
      </c>
    </row>
    <row r="1778" spans="1:2" x14ac:dyDescent="0.25">
      <c r="A1778">
        <v>1777</v>
      </c>
      <c r="B1778">
        <v>888</v>
      </c>
    </row>
    <row r="1779" spans="1:2" x14ac:dyDescent="0.25">
      <c r="A1779">
        <v>1778</v>
      </c>
      <c r="B1779">
        <v>888</v>
      </c>
    </row>
    <row r="1780" spans="1:2" x14ac:dyDescent="0.25">
      <c r="A1780">
        <v>1779</v>
      </c>
      <c r="B1780">
        <v>889</v>
      </c>
    </row>
    <row r="1781" spans="1:2" x14ac:dyDescent="0.25">
      <c r="A1781">
        <v>1780</v>
      </c>
      <c r="B1781">
        <v>890</v>
      </c>
    </row>
    <row r="1782" spans="1:2" x14ac:dyDescent="0.25">
      <c r="A1782">
        <v>1781</v>
      </c>
      <c r="B1782">
        <v>891</v>
      </c>
    </row>
    <row r="1783" spans="1:2" x14ac:dyDescent="0.25">
      <c r="A1783">
        <v>1782</v>
      </c>
      <c r="B1783">
        <v>892</v>
      </c>
    </row>
    <row r="1784" spans="1:2" x14ac:dyDescent="0.25">
      <c r="A1784">
        <v>1783</v>
      </c>
      <c r="B1784">
        <v>893</v>
      </c>
    </row>
    <row r="1785" spans="1:2" x14ac:dyDescent="0.25">
      <c r="A1785">
        <v>1784</v>
      </c>
      <c r="B1785">
        <v>894</v>
      </c>
    </row>
    <row r="1786" spans="1:2" x14ac:dyDescent="0.25">
      <c r="A1786">
        <v>1785</v>
      </c>
      <c r="B1786">
        <v>895</v>
      </c>
    </row>
    <row r="1787" spans="1:2" x14ac:dyDescent="0.25">
      <c r="A1787">
        <v>1786</v>
      </c>
      <c r="B1787">
        <v>896</v>
      </c>
    </row>
    <row r="1788" spans="1:2" x14ac:dyDescent="0.25">
      <c r="A1788">
        <v>1787</v>
      </c>
      <c r="B1788">
        <v>897</v>
      </c>
    </row>
    <row r="1789" spans="1:2" x14ac:dyDescent="0.25">
      <c r="A1789">
        <v>1788</v>
      </c>
      <c r="B1789">
        <v>898</v>
      </c>
    </row>
    <row r="1790" spans="1:2" x14ac:dyDescent="0.25">
      <c r="A1790">
        <v>1789</v>
      </c>
      <c r="B1790">
        <v>899</v>
      </c>
    </row>
    <row r="1791" spans="1:2" x14ac:dyDescent="0.25">
      <c r="A1791">
        <v>1790</v>
      </c>
      <c r="B1791">
        <v>900</v>
      </c>
    </row>
    <row r="1792" spans="1:2" x14ac:dyDescent="0.25">
      <c r="A1792">
        <v>1791</v>
      </c>
      <c r="B1792">
        <v>900</v>
      </c>
    </row>
    <row r="1793" spans="1:2" x14ac:dyDescent="0.25">
      <c r="A1793">
        <v>1792</v>
      </c>
      <c r="B1793">
        <v>900</v>
      </c>
    </row>
    <row r="1794" spans="1:2" x14ac:dyDescent="0.25">
      <c r="A1794">
        <v>1793</v>
      </c>
      <c r="B1794">
        <v>900</v>
      </c>
    </row>
    <row r="1795" spans="1:2" x14ac:dyDescent="0.25">
      <c r="A1795">
        <v>1794</v>
      </c>
      <c r="B1795">
        <v>900</v>
      </c>
    </row>
    <row r="1796" spans="1:2" x14ac:dyDescent="0.25">
      <c r="A1796">
        <v>1795</v>
      </c>
      <c r="B1796">
        <v>900</v>
      </c>
    </row>
    <row r="1797" spans="1:2" x14ac:dyDescent="0.25">
      <c r="A1797">
        <v>1796</v>
      </c>
      <c r="B1797">
        <v>900</v>
      </c>
    </row>
    <row r="1798" spans="1:2" x14ac:dyDescent="0.25">
      <c r="A1798">
        <v>1797</v>
      </c>
      <c r="B1798">
        <v>900</v>
      </c>
    </row>
    <row r="1799" spans="1:2" x14ac:dyDescent="0.25">
      <c r="A1799">
        <v>1798</v>
      </c>
      <c r="B1799">
        <v>900</v>
      </c>
    </row>
    <row r="1800" spans="1:2" x14ac:dyDescent="0.25">
      <c r="A1800">
        <v>1799</v>
      </c>
      <c r="B1800">
        <v>900</v>
      </c>
    </row>
    <row r="1801" spans="1:2" x14ac:dyDescent="0.25">
      <c r="A1801">
        <v>1800</v>
      </c>
      <c r="B1801">
        <v>900</v>
      </c>
    </row>
    <row r="1802" spans="1:2" x14ac:dyDescent="0.25">
      <c r="A1802">
        <v>1801</v>
      </c>
      <c r="B1802">
        <v>900</v>
      </c>
    </row>
    <row r="1803" spans="1:2" x14ac:dyDescent="0.25">
      <c r="A1803">
        <v>1802</v>
      </c>
      <c r="B1803">
        <v>900</v>
      </c>
    </row>
    <row r="1804" spans="1:2" x14ac:dyDescent="0.25">
      <c r="A1804">
        <v>1803</v>
      </c>
      <c r="B1804">
        <v>901</v>
      </c>
    </row>
    <row r="1805" spans="1:2" x14ac:dyDescent="0.25">
      <c r="A1805">
        <v>1804</v>
      </c>
      <c r="B1805">
        <v>902</v>
      </c>
    </row>
    <row r="1806" spans="1:2" x14ac:dyDescent="0.25">
      <c r="A1806">
        <v>1805</v>
      </c>
      <c r="B1806">
        <v>903</v>
      </c>
    </row>
    <row r="1807" spans="1:2" x14ac:dyDescent="0.25">
      <c r="A1807">
        <v>1806</v>
      </c>
      <c r="B1807">
        <v>904</v>
      </c>
    </row>
    <row r="1808" spans="1:2" x14ac:dyDescent="0.25">
      <c r="A1808">
        <v>1807</v>
      </c>
      <c r="B1808">
        <v>905</v>
      </c>
    </row>
    <row r="1809" spans="1:2" x14ac:dyDescent="0.25">
      <c r="A1809">
        <v>1808</v>
      </c>
      <c r="B1809">
        <v>906</v>
      </c>
    </row>
    <row r="1810" spans="1:2" x14ac:dyDescent="0.25">
      <c r="A1810">
        <v>1809</v>
      </c>
      <c r="B1810">
        <v>907</v>
      </c>
    </row>
    <row r="1811" spans="1:2" x14ac:dyDescent="0.25">
      <c r="A1811">
        <v>1810</v>
      </c>
      <c r="B1811">
        <v>908</v>
      </c>
    </row>
    <row r="1812" spans="1:2" x14ac:dyDescent="0.25">
      <c r="A1812">
        <v>1811</v>
      </c>
      <c r="B1812">
        <v>909</v>
      </c>
    </row>
    <row r="1813" spans="1:2" x14ac:dyDescent="0.25">
      <c r="A1813">
        <v>1812</v>
      </c>
      <c r="B1813">
        <v>910</v>
      </c>
    </row>
    <row r="1814" spans="1:2" x14ac:dyDescent="0.25">
      <c r="A1814">
        <v>1813</v>
      </c>
      <c r="B1814">
        <v>911</v>
      </c>
    </row>
    <row r="1815" spans="1:2" x14ac:dyDescent="0.25">
      <c r="A1815">
        <v>1814</v>
      </c>
      <c r="B1815">
        <v>912</v>
      </c>
    </row>
    <row r="1816" spans="1:2" x14ac:dyDescent="0.25">
      <c r="A1816">
        <v>1815</v>
      </c>
      <c r="B1816">
        <v>912</v>
      </c>
    </row>
    <row r="1817" spans="1:2" x14ac:dyDescent="0.25">
      <c r="A1817">
        <v>1816</v>
      </c>
      <c r="B1817">
        <v>912</v>
      </c>
    </row>
    <row r="1818" spans="1:2" x14ac:dyDescent="0.25">
      <c r="A1818">
        <v>1817</v>
      </c>
      <c r="B1818">
        <v>912</v>
      </c>
    </row>
    <row r="1819" spans="1:2" x14ac:dyDescent="0.25">
      <c r="A1819">
        <v>1818</v>
      </c>
      <c r="B1819">
        <v>912</v>
      </c>
    </row>
    <row r="1820" spans="1:2" x14ac:dyDescent="0.25">
      <c r="A1820">
        <v>1819</v>
      </c>
      <c r="B1820">
        <v>912</v>
      </c>
    </row>
    <row r="1821" spans="1:2" x14ac:dyDescent="0.25">
      <c r="A1821">
        <v>1820</v>
      </c>
      <c r="B1821">
        <v>912</v>
      </c>
    </row>
    <row r="1822" spans="1:2" x14ac:dyDescent="0.25">
      <c r="A1822">
        <v>1821</v>
      </c>
      <c r="B1822">
        <v>912</v>
      </c>
    </row>
    <row r="1823" spans="1:2" x14ac:dyDescent="0.25">
      <c r="A1823">
        <v>1822</v>
      </c>
      <c r="B1823">
        <v>912</v>
      </c>
    </row>
    <row r="1824" spans="1:2" x14ac:dyDescent="0.25">
      <c r="A1824">
        <v>1823</v>
      </c>
      <c r="B1824">
        <v>912</v>
      </c>
    </row>
    <row r="1825" spans="1:2" x14ac:dyDescent="0.25">
      <c r="A1825">
        <v>1824</v>
      </c>
      <c r="B1825">
        <v>912</v>
      </c>
    </row>
    <row r="1826" spans="1:2" x14ac:dyDescent="0.25">
      <c r="A1826">
        <v>1825</v>
      </c>
      <c r="B1826">
        <v>912</v>
      </c>
    </row>
    <row r="1827" spans="1:2" x14ac:dyDescent="0.25">
      <c r="A1827">
        <v>1826</v>
      </c>
      <c r="B1827">
        <v>912</v>
      </c>
    </row>
    <row r="1828" spans="1:2" x14ac:dyDescent="0.25">
      <c r="A1828">
        <v>1827</v>
      </c>
      <c r="B1828">
        <v>913</v>
      </c>
    </row>
    <row r="1829" spans="1:2" x14ac:dyDescent="0.25">
      <c r="A1829">
        <v>1828</v>
      </c>
      <c r="B1829">
        <v>914</v>
      </c>
    </row>
    <row r="1830" spans="1:2" x14ac:dyDescent="0.25">
      <c r="A1830">
        <v>1829</v>
      </c>
      <c r="B1830">
        <v>915</v>
      </c>
    </row>
    <row r="1831" spans="1:2" x14ac:dyDescent="0.25">
      <c r="A1831">
        <v>1830</v>
      </c>
      <c r="B1831">
        <v>916</v>
      </c>
    </row>
    <row r="1832" spans="1:2" x14ac:dyDescent="0.25">
      <c r="A1832">
        <v>1831</v>
      </c>
      <c r="B1832">
        <v>917</v>
      </c>
    </row>
    <row r="1833" spans="1:2" x14ac:dyDescent="0.25">
      <c r="A1833">
        <v>1832</v>
      </c>
      <c r="B1833">
        <v>918</v>
      </c>
    </row>
    <row r="1834" spans="1:2" x14ac:dyDescent="0.25">
      <c r="A1834">
        <v>1833</v>
      </c>
      <c r="B1834">
        <v>919</v>
      </c>
    </row>
    <row r="1835" spans="1:2" x14ac:dyDescent="0.25">
      <c r="A1835">
        <v>1834</v>
      </c>
      <c r="B1835">
        <v>920</v>
      </c>
    </row>
    <row r="1836" spans="1:2" x14ac:dyDescent="0.25">
      <c r="A1836">
        <v>1835</v>
      </c>
      <c r="B1836">
        <v>921</v>
      </c>
    </row>
    <row r="1837" spans="1:2" x14ac:dyDescent="0.25">
      <c r="A1837">
        <v>1836</v>
      </c>
      <c r="B1837">
        <v>922</v>
      </c>
    </row>
    <row r="1838" spans="1:2" x14ac:dyDescent="0.25">
      <c r="A1838">
        <v>1837</v>
      </c>
      <c r="B1838">
        <v>923</v>
      </c>
    </row>
    <row r="1839" spans="1:2" x14ac:dyDescent="0.25">
      <c r="A1839">
        <v>1838</v>
      </c>
      <c r="B1839">
        <v>924</v>
      </c>
    </row>
    <row r="1840" spans="1:2" x14ac:dyDescent="0.25">
      <c r="A1840">
        <v>1839</v>
      </c>
      <c r="B1840">
        <v>924</v>
      </c>
    </row>
    <row r="1841" spans="1:2" x14ac:dyDescent="0.25">
      <c r="A1841">
        <v>1840</v>
      </c>
      <c r="B1841">
        <v>924</v>
      </c>
    </row>
    <row r="1842" spans="1:2" x14ac:dyDescent="0.25">
      <c r="A1842">
        <v>1841</v>
      </c>
      <c r="B1842">
        <v>924</v>
      </c>
    </row>
    <row r="1843" spans="1:2" x14ac:dyDescent="0.25">
      <c r="A1843">
        <v>1842</v>
      </c>
      <c r="B1843">
        <v>924</v>
      </c>
    </row>
    <row r="1844" spans="1:2" x14ac:dyDescent="0.25">
      <c r="A1844">
        <v>1843</v>
      </c>
      <c r="B1844">
        <v>924</v>
      </c>
    </row>
    <row r="1845" spans="1:2" x14ac:dyDescent="0.25">
      <c r="A1845">
        <v>1844</v>
      </c>
      <c r="B1845">
        <v>924</v>
      </c>
    </row>
    <row r="1846" spans="1:2" x14ac:dyDescent="0.25">
      <c r="A1846">
        <v>1845</v>
      </c>
      <c r="B1846">
        <v>924</v>
      </c>
    </row>
    <row r="1847" spans="1:2" x14ac:dyDescent="0.25">
      <c r="A1847">
        <v>1846</v>
      </c>
      <c r="B1847">
        <v>924</v>
      </c>
    </row>
    <row r="1848" spans="1:2" x14ac:dyDescent="0.25">
      <c r="A1848">
        <v>1847</v>
      </c>
      <c r="B1848">
        <v>924</v>
      </c>
    </row>
    <row r="1849" spans="1:2" x14ac:dyDescent="0.25">
      <c r="A1849">
        <v>1848</v>
      </c>
      <c r="B1849">
        <v>924</v>
      </c>
    </row>
    <row r="1850" spans="1:2" x14ac:dyDescent="0.25">
      <c r="A1850">
        <v>1849</v>
      </c>
      <c r="B1850">
        <v>924</v>
      </c>
    </row>
    <row r="1851" spans="1:2" x14ac:dyDescent="0.25">
      <c r="A1851">
        <v>1850</v>
      </c>
      <c r="B1851">
        <v>924</v>
      </c>
    </row>
    <row r="1852" spans="1:2" x14ac:dyDescent="0.25">
      <c r="A1852">
        <v>1851</v>
      </c>
      <c r="B1852">
        <v>925</v>
      </c>
    </row>
    <row r="1853" spans="1:2" x14ac:dyDescent="0.25">
      <c r="A1853">
        <v>1852</v>
      </c>
      <c r="B1853">
        <v>926</v>
      </c>
    </row>
    <row r="1854" spans="1:2" x14ac:dyDescent="0.25">
      <c r="A1854">
        <v>1853</v>
      </c>
      <c r="B1854">
        <v>927</v>
      </c>
    </row>
    <row r="1855" spans="1:2" x14ac:dyDescent="0.25">
      <c r="A1855">
        <v>1854</v>
      </c>
      <c r="B1855">
        <v>928</v>
      </c>
    </row>
    <row r="1856" spans="1:2" x14ac:dyDescent="0.25">
      <c r="A1856">
        <v>1855</v>
      </c>
      <c r="B1856">
        <v>929</v>
      </c>
    </row>
    <row r="1857" spans="1:2" x14ac:dyDescent="0.25">
      <c r="A1857">
        <v>1856</v>
      </c>
      <c r="B1857">
        <v>930</v>
      </c>
    </row>
    <row r="1858" spans="1:2" x14ac:dyDescent="0.25">
      <c r="A1858">
        <v>1857</v>
      </c>
      <c r="B1858">
        <v>931</v>
      </c>
    </row>
    <row r="1859" spans="1:2" x14ac:dyDescent="0.25">
      <c r="A1859">
        <v>1858</v>
      </c>
      <c r="B1859">
        <v>932</v>
      </c>
    </row>
    <row r="1860" spans="1:2" x14ac:dyDescent="0.25">
      <c r="A1860">
        <v>1859</v>
      </c>
      <c r="B1860">
        <v>933</v>
      </c>
    </row>
    <row r="1861" spans="1:2" x14ac:dyDescent="0.25">
      <c r="A1861">
        <v>1860</v>
      </c>
      <c r="B1861">
        <v>934</v>
      </c>
    </row>
    <row r="1862" spans="1:2" x14ac:dyDescent="0.25">
      <c r="A1862">
        <v>1861</v>
      </c>
      <c r="B1862">
        <v>935</v>
      </c>
    </row>
    <row r="1863" spans="1:2" x14ac:dyDescent="0.25">
      <c r="A1863">
        <v>1862</v>
      </c>
      <c r="B1863">
        <v>936</v>
      </c>
    </row>
    <row r="1864" spans="1:2" x14ac:dyDescent="0.25">
      <c r="A1864">
        <v>1863</v>
      </c>
      <c r="B1864">
        <v>936</v>
      </c>
    </row>
    <row r="1865" spans="1:2" x14ac:dyDescent="0.25">
      <c r="A1865">
        <v>1864</v>
      </c>
      <c r="B1865">
        <v>936</v>
      </c>
    </row>
    <row r="1866" spans="1:2" x14ac:dyDescent="0.25">
      <c r="A1866">
        <v>1865</v>
      </c>
      <c r="B1866">
        <v>936</v>
      </c>
    </row>
    <row r="1867" spans="1:2" x14ac:dyDescent="0.25">
      <c r="A1867">
        <v>1866</v>
      </c>
      <c r="B1867">
        <v>936</v>
      </c>
    </row>
    <row r="1868" spans="1:2" x14ac:dyDescent="0.25">
      <c r="A1868">
        <v>1867</v>
      </c>
      <c r="B1868">
        <v>936</v>
      </c>
    </row>
    <row r="1869" spans="1:2" x14ac:dyDescent="0.25">
      <c r="A1869">
        <v>1868</v>
      </c>
      <c r="B1869">
        <v>936</v>
      </c>
    </row>
    <row r="1870" spans="1:2" x14ac:dyDescent="0.25">
      <c r="A1870">
        <v>1869</v>
      </c>
      <c r="B1870">
        <v>936</v>
      </c>
    </row>
    <row r="1871" spans="1:2" x14ac:dyDescent="0.25">
      <c r="A1871">
        <v>1870</v>
      </c>
      <c r="B1871">
        <v>936</v>
      </c>
    </row>
    <row r="1872" spans="1:2" x14ac:dyDescent="0.25">
      <c r="A1872">
        <v>1871</v>
      </c>
      <c r="B1872">
        <v>936</v>
      </c>
    </row>
    <row r="1873" spans="1:2" x14ac:dyDescent="0.25">
      <c r="A1873">
        <v>1872</v>
      </c>
      <c r="B1873">
        <v>936</v>
      </c>
    </row>
    <row r="1874" spans="1:2" x14ac:dyDescent="0.25">
      <c r="A1874">
        <v>1873</v>
      </c>
      <c r="B1874">
        <v>936</v>
      </c>
    </row>
    <row r="1875" spans="1:2" x14ac:dyDescent="0.25">
      <c r="A1875">
        <v>1874</v>
      </c>
      <c r="B1875">
        <v>936</v>
      </c>
    </row>
    <row r="1876" spans="1:2" x14ac:dyDescent="0.25">
      <c r="A1876">
        <v>1875</v>
      </c>
      <c r="B1876">
        <v>937</v>
      </c>
    </row>
    <row r="1877" spans="1:2" x14ac:dyDescent="0.25">
      <c r="A1877">
        <v>1876</v>
      </c>
      <c r="B1877">
        <v>938</v>
      </c>
    </row>
    <row r="1878" spans="1:2" x14ac:dyDescent="0.25">
      <c r="A1878">
        <v>1877</v>
      </c>
      <c r="B1878">
        <v>939</v>
      </c>
    </row>
    <row r="1879" spans="1:2" x14ac:dyDescent="0.25">
      <c r="A1879">
        <v>1878</v>
      </c>
      <c r="B1879">
        <v>940</v>
      </c>
    </row>
    <row r="1880" spans="1:2" x14ac:dyDescent="0.25">
      <c r="A1880">
        <v>1879</v>
      </c>
      <c r="B1880">
        <v>941</v>
      </c>
    </row>
    <row r="1881" spans="1:2" x14ac:dyDescent="0.25">
      <c r="A1881">
        <v>1880</v>
      </c>
      <c r="B1881">
        <v>942</v>
      </c>
    </row>
    <row r="1882" spans="1:2" x14ac:dyDescent="0.25">
      <c r="A1882">
        <v>1881</v>
      </c>
      <c r="B1882">
        <v>943</v>
      </c>
    </row>
    <row r="1883" spans="1:2" x14ac:dyDescent="0.25">
      <c r="A1883">
        <v>1882</v>
      </c>
      <c r="B1883">
        <v>944</v>
      </c>
    </row>
    <row r="1884" spans="1:2" x14ac:dyDescent="0.25">
      <c r="A1884">
        <v>1883</v>
      </c>
      <c r="B1884">
        <v>945</v>
      </c>
    </row>
    <row r="1885" spans="1:2" x14ac:dyDescent="0.25">
      <c r="A1885">
        <v>1884</v>
      </c>
      <c r="B1885">
        <v>946</v>
      </c>
    </row>
    <row r="1886" spans="1:2" x14ac:dyDescent="0.25">
      <c r="A1886">
        <v>1885</v>
      </c>
      <c r="B1886">
        <v>947</v>
      </c>
    </row>
    <row r="1887" spans="1:2" x14ac:dyDescent="0.25">
      <c r="A1887">
        <v>1886</v>
      </c>
      <c r="B1887">
        <v>948</v>
      </c>
    </row>
    <row r="1888" spans="1:2" x14ac:dyDescent="0.25">
      <c r="A1888">
        <v>1887</v>
      </c>
      <c r="B1888">
        <v>948</v>
      </c>
    </row>
    <row r="1889" spans="1:2" x14ac:dyDescent="0.25">
      <c r="A1889">
        <v>1888</v>
      </c>
      <c r="B1889">
        <v>948</v>
      </c>
    </row>
    <row r="1890" spans="1:2" x14ac:dyDescent="0.25">
      <c r="A1890">
        <v>1889</v>
      </c>
      <c r="B1890">
        <v>948</v>
      </c>
    </row>
    <row r="1891" spans="1:2" x14ac:dyDescent="0.25">
      <c r="A1891">
        <v>1890</v>
      </c>
      <c r="B1891">
        <v>948</v>
      </c>
    </row>
    <row r="1892" spans="1:2" x14ac:dyDescent="0.25">
      <c r="A1892">
        <v>1891</v>
      </c>
      <c r="B1892">
        <v>948</v>
      </c>
    </row>
    <row r="1893" spans="1:2" x14ac:dyDescent="0.25">
      <c r="A1893">
        <v>1892</v>
      </c>
      <c r="B1893">
        <v>948</v>
      </c>
    </row>
    <row r="1894" spans="1:2" x14ac:dyDescent="0.25">
      <c r="A1894">
        <v>1893</v>
      </c>
      <c r="B1894">
        <v>948</v>
      </c>
    </row>
    <row r="1895" spans="1:2" x14ac:dyDescent="0.25">
      <c r="A1895">
        <v>1894</v>
      </c>
      <c r="B1895">
        <v>948</v>
      </c>
    </row>
    <row r="1896" spans="1:2" x14ac:dyDescent="0.25">
      <c r="A1896">
        <v>1895</v>
      </c>
      <c r="B1896">
        <v>948</v>
      </c>
    </row>
    <row r="1897" spans="1:2" x14ac:dyDescent="0.25">
      <c r="A1897">
        <v>1896</v>
      </c>
      <c r="B1897">
        <v>948</v>
      </c>
    </row>
    <row r="1898" spans="1:2" x14ac:dyDescent="0.25">
      <c r="A1898">
        <v>1897</v>
      </c>
      <c r="B1898">
        <v>948</v>
      </c>
    </row>
    <row r="1899" spans="1:2" x14ac:dyDescent="0.25">
      <c r="A1899">
        <v>1898</v>
      </c>
      <c r="B1899">
        <v>948</v>
      </c>
    </row>
    <row r="1900" spans="1:2" x14ac:dyDescent="0.25">
      <c r="A1900">
        <v>1899</v>
      </c>
      <c r="B1900">
        <v>949</v>
      </c>
    </row>
    <row r="1901" spans="1:2" x14ac:dyDescent="0.25">
      <c r="A1901">
        <v>1900</v>
      </c>
      <c r="B1901">
        <v>950</v>
      </c>
    </row>
    <row r="1902" spans="1:2" x14ac:dyDescent="0.25">
      <c r="A1902">
        <v>1901</v>
      </c>
      <c r="B1902">
        <v>951</v>
      </c>
    </row>
    <row r="1903" spans="1:2" x14ac:dyDescent="0.25">
      <c r="A1903">
        <v>1902</v>
      </c>
      <c r="B1903">
        <v>952</v>
      </c>
    </row>
    <row r="1904" spans="1:2" x14ac:dyDescent="0.25">
      <c r="A1904">
        <v>1903</v>
      </c>
      <c r="B1904">
        <v>953</v>
      </c>
    </row>
    <row r="1905" spans="1:2" x14ac:dyDescent="0.25">
      <c r="A1905">
        <v>1904</v>
      </c>
      <c r="B1905">
        <v>954</v>
      </c>
    </row>
    <row r="1906" spans="1:2" x14ac:dyDescent="0.25">
      <c r="A1906">
        <v>1905</v>
      </c>
      <c r="B1906">
        <v>955</v>
      </c>
    </row>
    <row r="1907" spans="1:2" x14ac:dyDescent="0.25">
      <c r="A1907">
        <v>1906</v>
      </c>
      <c r="B1907">
        <v>956</v>
      </c>
    </row>
    <row r="1908" spans="1:2" x14ac:dyDescent="0.25">
      <c r="A1908">
        <v>1907</v>
      </c>
      <c r="B1908">
        <v>957</v>
      </c>
    </row>
    <row r="1909" spans="1:2" x14ac:dyDescent="0.25">
      <c r="A1909">
        <v>1908</v>
      </c>
      <c r="B1909">
        <v>958</v>
      </c>
    </row>
    <row r="1910" spans="1:2" x14ac:dyDescent="0.25">
      <c r="A1910">
        <v>1909</v>
      </c>
      <c r="B1910">
        <v>959</v>
      </c>
    </row>
    <row r="1911" spans="1:2" x14ac:dyDescent="0.25">
      <c r="A1911">
        <v>1910</v>
      </c>
      <c r="B1911">
        <v>960</v>
      </c>
    </row>
    <row r="1912" spans="1:2" x14ac:dyDescent="0.25">
      <c r="A1912">
        <v>1911</v>
      </c>
      <c r="B1912">
        <v>960</v>
      </c>
    </row>
    <row r="1913" spans="1:2" x14ac:dyDescent="0.25">
      <c r="A1913">
        <v>1912</v>
      </c>
      <c r="B1913">
        <v>960</v>
      </c>
    </row>
    <row r="1914" spans="1:2" x14ac:dyDescent="0.25">
      <c r="A1914">
        <v>1913</v>
      </c>
      <c r="B1914">
        <v>960</v>
      </c>
    </row>
    <row r="1915" spans="1:2" x14ac:dyDescent="0.25">
      <c r="A1915">
        <v>1914</v>
      </c>
      <c r="B1915">
        <v>960</v>
      </c>
    </row>
    <row r="1916" spans="1:2" x14ac:dyDescent="0.25">
      <c r="A1916">
        <v>1915</v>
      </c>
      <c r="B1916">
        <v>960</v>
      </c>
    </row>
    <row r="1917" spans="1:2" x14ac:dyDescent="0.25">
      <c r="A1917">
        <v>1916</v>
      </c>
      <c r="B1917">
        <v>960</v>
      </c>
    </row>
    <row r="1918" spans="1:2" x14ac:dyDescent="0.25">
      <c r="A1918">
        <v>1917</v>
      </c>
      <c r="B1918">
        <v>960</v>
      </c>
    </row>
    <row r="1919" spans="1:2" x14ac:dyDescent="0.25">
      <c r="A1919">
        <v>1918</v>
      </c>
      <c r="B1919">
        <v>960</v>
      </c>
    </row>
    <row r="1920" spans="1:2" x14ac:dyDescent="0.25">
      <c r="A1920">
        <v>1919</v>
      </c>
      <c r="B1920">
        <v>960</v>
      </c>
    </row>
    <row r="1921" spans="1:2" x14ac:dyDescent="0.25">
      <c r="A1921">
        <v>1920</v>
      </c>
      <c r="B1921">
        <v>960</v>
      </c>
    </row>
    <row r="1922" spans="1:2" x14ac:dyDescent="0.25">
      <c r="A1922">
        <v>1921</v>
      </c>
      <c r="B1922">
        <v>960</v>
      </c>
    </row>
    <row r="1923" spans="1:2" x14ac:dyDescent="0.25">
      <c r="A1923">
        <v>1922</v>
      </c>
      <c r="B1923">
        <v>960</v>
      </c>
    </row>
    <row r="1924" spans="1:2" x14ac:dyDescent="0.25">
      <c r="A1924">
        <v>1923</v>
      </c>
      <c r="B1924">
        <v>961</v>
      </c>
    </row>
    <row r="1925" spans="1:2" x14ac:dyDescent="0.25">
      <c r="A1925">
        <v>1924</v>
      </c>
      <c r="B1925">
        <v>962</v>
      </c>
    </row>
    <row r="1926" spans="1:2" x14ac:dyDescent="0.25">
      <c r="A1926">
        <v>1925</v>
      </c>
      <c r="B1926">
        <v>963</v>
      </c>
    </row>
    <row r="1927" spans="1:2" x14ac:dyDescent="0.25">
      <c r="A1927">
        <v>1926</v>
      </c>
      <c r="B1927">
        <v>964</v>
      </c>
    </row>
    <row r="1928" spans="1:2" x14ac:dyDescent="0.25">
      <c r="A1928">
        <v>1927</v>
      </c>
      <c r="B1928">
        <v>965</v>
      </c>
    </row>
    <row r="1929" spans="1:2" x14ac:dyDescent="0.25">
      <c r="A1929">
        <v>1928</v>
      </c>
      <c r="B1929">
        <v>966</v>
      </c>
    </row>
    <row r="1930" spans="1:2" x14ac:dyDescent="0.25">
      <c r="A1930">
        <v>1929</v>
      </c>
      <c r="B1930">
        <v>967</v>
      </c>
    </row>
    <row r="1931" spans="1:2" x14ac:dyDescent="0.25">
      <c r="A1931">
        <v>1930</v>
      </c>
      <c r="B1931">
        <v>968</v>
      </c>
    </row>
    <row r="1932" spans="1:2" x14ac:dyDescent="0.25">
      <c r="A1932">
        <v>1931</v>
      </c>
      <c r="B1932">
        <v>969</v>
      </c>
    </row>
    <row r="1933" spans="1:2" x14ac:dyDescent="0.25">
      <c r="A1933">
        <v>1932</v>
      </c>
      <c r="B1933">
        <v>970</v>
      </c>
    </row>
    <row r="1934" spans="1:2" x14ac:dyDescent="0.25">
      <c r="A1934">
        <v>1933</v>
      </c>
      <c r="B1934">
        <v>971</v>
      </c>
    </row>
    <row r="1935" spans="1:2" x14ac:dyDescent="0.25">
      <c r="A1935">
        <v>1934</v>
      </c>
      <c r="B1935">
        <v>972</v>
      </c>
    </row>
    <row r="1936" spans="1:2" x14ac:dyDescent="0.25">
      <c r="A1936">
        <v>1935</v>
      </c>
      <c r="B1936">
        <v>972</v>
      </c>
    </row>
    <row r="1937" spans="1:2" x14ac:dyDescent="0.25">
      <c r="A1937">
        <v>1936</v>
      </c>
      <c r="B1937">
        <v>972</v>
      </c>
    </row>
    <row r="1938" spans="1:2" x14ac:dyDescent="0.25">
      <c r="A1938">
        <v>1937</v>
      </c>
      <c r="B1938">
        <v>972</v>
      </c>
    </row>
    <row r="1939" spans="1:2" x14ac:dyDescent="0.25">
      <c r="A1939">
        <v>1938</v>
      </c>
      <c r="B1939">
        <v>972</v>
      </c>
    </row>
    <row r="1940" spans="1:2" x14ac:dyDescent="0.25">
      <c r="A1940">
        <v>1939</v>
      </c>
      <c r="B1940">
        <v>972</v>
      </c>
    </row>
    <row r="1941" spans="1:2" x14ac:dyDescent="0.25">
      <c r="A1941">
        <v>1940</v>
      </c>
      <c r="B1941">
        <v>972</v>
      </c>
    </row>
    <row r="1942" spans="1:2" x14ac:dyDescent="0.25">
      <c r="A1942">
        <v>1941</v>
      </c>
      <c r="B1942">
        <v>972</v>
      </c>
    </row>
    <row r="1943" spans="1:2" x14ac:dyDescent="0.25">
      <c r="A1943">
        <v>1942</v>
      </c>
      <c r="B1943">
        <v>972</v>
      </c>
    </row>
    <row r="1944" spans="1:2" x14ac:dyDescent="0.25">
      <c r="A1944">
        <v>1943</v>
      </c>
      <c r="B1944">
        <v>972</v>
      </c>
    </row>
    <row r="1945" spans="1:2" x14ac:dyDescent="0.25">
      <c r="A1945">
        <v>1944</v>
      </c>
      <c r="B1945">
        <v>972</v>
      </c>
    </row>
    <row r="1946" spans="1:2" x14ac:dyDescent="0.25">
      <c r="A1946">
        <v>1945</v>
      </c>
      <c r="B1946">
        <v>972</v>
      </c>
    </row>
    <row r="1947" spans="1:2" x14ac:dyDescent="0.25">
      <c r="A1947">
        <v>1946</v>
      </c>
      <c r="B1947">
        <v>972</v>
      </c>
    </row>
    <row r="1948" spans="1:2" x14ac:dyDescent="0.25">
      <c r="A1948">
        <v>1947</v>
      </c>
      <c r="B1948">
        <v>973</v>
      </c>
    </row>
    <row r="1949" spans="1:2" x14ac:dyDescent="0.25">
      <c r="A1949">
        <v>1948</v>
      </c>
      <c r="B1949">
        <v>974</v>
      </c>
    </row>
    <row r="1950" spans="1:2" x14ac:dyDescent="0.25">
      <c r="A1950">
        <v>1949</v>
      </c>
      <c r="B1950">
        <v>975</v>
      </c>
    </row>
    <row r="1951" spans="1:2" x14ac:dyDescent="0.25">
      <c r="A1951">
        <v>1950</v>
      </c>
      <c r="B1951">
        <v>976</v>
      </c>
    </row>
    <row r="1952" spans="1:2" x14ac:dyDescent="0.25">
      <c r="A1952">
        <v>1951</v>
      </c>
      <c r="B1952">
        <v>977</v>
      </c>
    </row>
    <row r="1953" spans="1:2" x14ac:dyDescent="0.25">
      <c r="A1953">
        <v>1952</v>
      </c>
      <c r="B1953">
        <v>978</v>
      </c>
    </row>
    <row r="1954" spans="1:2" x14ac:dyDescent="0.25">
      <c r="A1954">
        <v>1953</v>
      </c>
      <c r="B1954">
        <v>979</v>
      </c>
    </row>
    <row r="1955" spans="1:2" x14ac:dyDescent="0.25">
      <c r="A1955">
        <v>1954</v>
      </c>
      <c r="B1955">
        <v>980</v>
      </c>
    </row>
    <row r="1956" spans="1:2" x14ac:dyDescent="0.25">
      <c r="A1956">
        <v>1955</v>
      </c>
      <c r="B1956">
        <v>981</v>
      </c>
    </row>
    <row r="1957" spans="1:2" x14ac:dyDescent="0.25">
      <c r="A1957">
        <v>1956</v>
      </c>
      <c r="B1957">
        <v>982</v>
      </c>
    </row>
    <row r="1958" spans="1:2" x14ac:dyDescent="0.25">
      <c r="A1958">
        <v>1957</v>
      </c>
      <c r="B1958">
        <v>983</v>
      </c>
    </row>
    <row r="1959" spans="1:2" x14ac:dyDescent="0.25">
      <c r="A1959">
        <v>1958</v>
      </c>
      <c r="B1959">
        <v>984</v>
      </c>
    </row>
    <row r="1960" spans="1:2" x14ac:dyDescent="0.25">
      <c r="A1960">
        <v>1959</v>
      </c>
      <c r="B1960">
        <v>984</v>
      </c>
    </row>
    <row r="1961" spans="1:2" x14ac:dyDescent="0.25">
      <c r="A1961">
        <v>1960</v>
      </c>
      <c r="B1961">
        <v>984</v>
      </c>
    </row>
    <row r="1962" spans="1:2" x14ac:dyDescent="0.25">
      <c r="A1962">
        <v>1961</v>
      </c>
      <c r="B1962">
        <v>984</v>
      </c>
    </row>
    <row r="1963" spans="1:2" x14ac:dyDescent="0.25">
      <c r="A1963">
        <v>1962</v>
      </c>
      <c r="B1963">
        <v>984</v>
      </c>
    </row>
    <row r="1964" spans="1:2" x14ac:dyDescent="0.25">
      <c r="A1964">
        <v>1963</v>
      </c>
      <c r="B1964">
        <v>984</v>
      </c>
    </row>
    <row r="1965" spans="1:2" x14ac:dyDescent="0.25">
      <c r="A1965">
        <v>1964</v>
      </c>
      <c r="B1965">
        <v>984</v>
      </c>
    </row>
    <row r="1966" spans="1:2" x14ac:dyDescent="0.25">
      <c r="A1966">
        <v>1965</v>
      </c>
      <c r="B1966">
        <v>984</v>
      </c>
    </row>
    <row r="1967" spans="1:2" x14ac:dyDescent="0.25">
      <c r="A1967">
        <v>1966</v>
      </c>
      <c r="B1967">
        <v>984</v>
      </c>
    </row>
    <row r="1968" spans="1:2" x14ac:dyDescent="0.25">
      <c r="A1968">
        <v>1967</v>
      </c>
      <c r="B1968">
        <v>984</v>
      </c>
    </row>
    <row r="1969" spans="1:2" x14ac:dyDescent="0.25">
      <c r="A1969">
        <v>1968</v>
      </c>
      <c r="B1969">
        <v>984</v>
      </c>
    </row>
    <row r="1970" spans="1:2" x14ac:dyDescent="0.25">
      <c r="A1970">
        <v>1969</v>
      </c>
      <c r="B1970">
        <v>984</v>
      </c>
    </row>
    <row r="1971" spans="1:2" x14ac:dyDescent="0.25">
      <c r="A1971">
        <v>1970</v>
      </c>
      <c r="B1971">
        <v>984</v>
      </c>
    </row>
    <row r="1972" spans="1:2" x14ac:dyDescent="0.25">
      <c r="A1972">
        <v>1971</v>
      </c>
      <c r="B1972">
        <v>985</v>
      </c>
    </row>
    <row r="1973" spans="1:2" x14ac:dyDescent="0.25">
      <c r="A1973">
        <v>1972</v>
      </c>
      <c r="B1973">
        <v>986</v>
      </c>
    </row>
    <row r="1974" spans="1:2" x14ac:dyDescent="0.25">
      <c r="A1974">
        <v>1973</v>
      </c>
      <c r="B1974">
        <v>987</v>
      </c>
    </row>
    <row r="1975" spans="1:2" x14ac:dyDescent="0.25">
      <c r="A1975">
        <v>1974</v>
      </c>
      <c r="B1975">
        <v>988</v>
      </c>
    </row>
    <row r="1976" spans="1:2" x14ac:dyDescent="0.25">
      <c r="A1976">
        <v>1975</v>
      </c>
      <c r="B1976">
        <v>989</v>
      </c>
    </row>
    <row r="1977" spans="1:2" x14ac:dyDescent="0.25">
      <c r="A1977">
        <v>1976</v>
      </c>
      <c r="B1977">
        <v>990</v>
      </c>
    </row>
    <row r="1978" spans="1:2" x14ac:dyDescent="0.25">
      <c r="A1978">
        <v>1977</v>
      </c>
      <c r="B1978">
        <v>991</v>
      </c>
    </row>
    <row r="1979" spans="1:2" x14ac:dyDescent="0.25">
      <c r="A1979">
        <v>1978</v>
      </c>
      <c r="B1979">
        <v>992</v>
      </c>
    </row>
    <row r="1980" spans="1:2" x14ac:dyDescent="0.25">
      <c r="A1980">
        <v>1979</v>
      </c>
      <c r="B1980">
        <v>993</v>
      </c>
    </row>
    <row r="1981" spans="1:2" x14ac:dyDescent="0.25">
      <c r="A1981">
        <v>1980</v>
      </c>
      <c r="B1981">
        <v>994</v>
      </c>
    </row>
    <row r="1982" spans="1:2" x14ac:dyDescent="0.25">
      <c r="A1982">
        <v>1981</v>
      </c>
      <c r="B1982">
        <v>995</v>
      </c>
    </row>
    <row r="1983" spans="1:2" x14ac:dyDescent="0.25">
      <c r="A1983">
        <v>1982</v>
      </c>
      <c r="B1983">
        <v>996</v>
      </c>
    </row>
    <row r="1984" spans="1:2" x14ac:dyDescent="0.25">
      <c r="A1984">
        <v>1983</v>
      </c>
      <c r="B1984">
        <v>996</v>
      </c>
    </row>
    <row r="1985" spans="1:2" x14ac:dyDescent="0.25">
      <c r="A1985">
        <v>1984</v>
      </c>
      <c r="B1985">
        <v>996</v>
      </c>
    </row>
    <row r="1986" spans="1:2" x14ac:dyDescent="0.25">
      <c r="A1986">
        <v>1985</v>
      </c>
      <c r="B1986">
        <v>996</v>
      </c>
    </row>
    <row r="1987" spans="1:2" x14ac:dyDescent="0.25">
      <c r="A1987">
        <v>1986</v>
      </c>
      <c r="B1987">
        <v>996</v>
      </c>
    </row>
    <row r="1988" spans="1:2" x14ac:dyDescent="0.25">
      <c r="A1988">
        <v>1987</v>
      </c>
      <c r="B1988">
        <v>996</v>
      </c>
    </row>
    <row r="1989" spans="1:2" x14ac:dyDescent="0.25">
      <c r="A1989">
        <v>1988</v>
      </c>
      <c r="B1989">
        <v>996</v>
      </c>
    </row>
    <row r="1990" spans="1:2" x14ac:dyDescent="0.25">
      <c r="A1990">
        <v>1989</v>
      </c>
      <c r="B1990">
        <v>996</v>
      </c>
    </row>
    <row r="1991" spans="1:2" x14ac:dyDescent="0.25">
      <c r="A1991">
        <v>1990</v>
      </c>
      <c r="B1991">
        <v>996</v>
      </c>
    </row>
    <row r="1992" spans="1:2" x14ac:dyDescent="0.25">
      <c r="A1992">
        <v>1991</v>
      </c>
      <c r="B1992">
        <v>996</v>
      </c>
    </row>
    <row r="1993" spans="1:2" x14ac:dyDescent="0.25">
      <c r="A1993">
        <v>1992</v>
      </c>
      <c r="B1993">
        <v>996</v>
      </c>
    </row>
    <row r="1994" spans="1:2" x14ac:dyDescent="0.25">
      <c r="A1994">
        <v>1993</v>
      </c>
      <c r="B1994">
        <v>996</v>
      </c>
    </row>
    <row r="1995" spans="1:2" x14ac:dyDescent="0.25">
      <c r="A1995">
        <v>1994</v>
      </c>
      <c r="B1995">
        <v>996</v>
      </c>
    </row>
    <row r="1996" spans="1:2" x14ac:dyDescent="0.25">
      <c r="A1996">
        <v>1995</v>
      </c>
      <c r="B1996">
        <v>997</v>
      </c>
    </row>
    <row r="1997" spans="1:2" x14ac:dyDescent="0.25">
      <c r="A1997">
        <v>1996</v>
      </c>
      <c r="B1997">
        <v>998</v>
      </c>
    </row>
    <row r="1998" spans="1:2" x14ac:dyDescent="0.25">
      <c r="A1998">
        <v>1997</v>
      </c>
      <c r="B1998">
        <v>999</v>
      </c>
    </row>
    <row r="1999" spans="1:2" x14ac:dyDescent="0.25">
      <c r="A1999">
        <v>1998</v>
      </c>
      <c r="B1999">
        <v>1000</v>
      </c>
    </row>
    <row r="2000" spans="1:2" x14ac:dyDescent="0.25">
      <c r="A2000">
        <v>1999</v>
      </c>
      <c r="B2000">
        <v>1001</v>
      </c>
    </row>
    <row r="2001" spans="1:2" x14ac:dyDescent="0.25">
      <c r="A2001">
        <v>2000</v>
      </c>
      <c r="B2001">
        <v>1002</v>
      </c>
    </row>
    <row r="2002" spans="1:2" x14ac:dyDescent="0.25">
      <c r="A2002">
        <v>2001</v>
      </c>
      <c r="B2002">
        <v>1003</v>
      </c>
    </row>
    <row r="2003" spans="1:2" x14ac:dyDescent="0.25">
      <c r="A2003">
        <v>2002</v>
      </c>
      <c r="B2003">
        <v>1004</v>
      </c>
    </row>
    <row r="2004" spans="1:2" x14ac:dyDescent="0.25">
      <c r="A2004">
        <v>2003</v>
      </c>
      <c r="B2004">
        <v>1005</v>
      </c>
    </row>
    <row r="2005" spans="1:2" x14ac:dyDescent="0.25">
      <c r="A2005">
        <v>2004</v>
      </c>
      <c r="B2005">
        <v>1006</v>
      </c>
    </row>
    <row r="2006" spans="1:2" x14ac:dyDescent="0.25">
      <c r="A2006">
        <v>2005</v>
      </c>
      <c r="B2006">
        <v>1007</v>
      </c>
    </row>
    <row r="2007" spans="1:2" x14ac:dyDescent="0.25">
      <c r="A2007">
        <v>2006</v>
      </c>
      <c r="B2007">
        <v>1008</v>
      </c>
    </row>
    <row r="2008" spans="1:2" x14ac:dyDescent="0.25">
      <c r="A2008">
        <v>2007</v>
      </c>
      <c r="B2008">
        <v>1008</v>
      </c>
    </row>
    <row r="2009" spans="1:2" x14ac:dyDescent="0.25">
      <c r="A2009">
        <v>2008</v>
      </c>
      <c r="B2009">
        <v>1008</v>
      </c>
    </row>
    <row r="2010" spans="1:2" x14ac:dyDescent="0.25">
      <c r="A2010">
        <v>2009</v>
      </c>
      <c r="B2010">
        <v>1008</v>
      </c>
    </row>
    <row r="2011" spans="1:2" x14ac:dyDescent="0.25">
      <c r="A2011">
        <v>2010</v>
      </c>
      <c r="B2011">
        <v>1008</v>
      </c>
    </row>
    <row r="2012" spans="1:2" x14ac:dyDescent="0.25">
      <c r="A2012">
        <v>2011</v>
      </c>
      <c r="B2012">
        <v>1008</v>
      </c>
    </row>
    <row r="2013" spans="1:2" x14ac:dyDescent="0.25">
      <c r="A2013">
        <v>2012</v>
      </c>
      <c r="B2013">
        <v>1008</v>
      </c>
    </row>
    <row r="2014" spans="1:2" x14ac:dyDescent="0.25">
      <c r="A2014">
        <v>2013</v>
      </c>
      <c r="B2014">
        <v>1008</v>
      </c>
    </row>
    <row r="2015" spans="1:2" x14ac:dyDescent="0.25">
      <c r="A2015">
        <v>2014</v>
      </c>
      <c r="B2015">
        <v>1008</v>
      </c>
    </row>
    <row r="2016" spans="1:2" x14ac:dyDescent="0.25">
      <c r="A2016">
        <v>2015</v>
      </c>
      <c r="B2016">
        <v>1008</v>
      </c>
    </row>
    <row r="2017" spans="1:2" x14ac:dyDescent="0.25">
      <c r="A2017">
        <v>2016</v>
      </c>
      <c r="B2017">
        <v>1008</v>
      </c>
    </row>
  </sheetData>
  <sheetProtection algorithmName="SHA-512" hashValue="3Z/nM2Hgwv9PIftPm3kmby+hDJgMWGmxtjDC3ZWIM9BDSiRyJqJkqct0S2B69+mh7hFGw5/JIKqb2xinaXfJUA==" saltValue="Vf5pBe6DZjgLY3+ajwUD/w==" spinCount="100000" sheet="1" objects="1" scenarios="1" selectLockedCells="1" autoFilter="0"/>
  <customSheetViews>
    <customSheetView guid="{7CCD9251-51C6-4333-9DFC-F0E7E1657E02}" hiddenColumns="1" state="hidden" topLeftCell="C1">
      <selection activeCell="F10" sqref="F10"/>
      <pageMargins left="0.7" right="0.7" top="0.75" bottom="0.75" header="0.3" footer="0.3"/>
      <pageSetup paperSize="9" orientation="portrait" r:id="rId1"/>
    </customSheetView>
    <customSheetView guid="{53388AB9-8B59-4A28-82C7-1ED867FCDCB0}" hiddenColumns="1" state="hidden" topLeftCell="C1">
      <selection activeCell="F10" sqref="F10"/>
      <pageMargins left="0.7" right="0.7" top="0.75" bottom="0.75" header="0.3" footer="0.3"/>
      <pageSetup paperSize="9" orientation="portrait" r:id="rId2"/>
    </customSheetView>
    <customSheetView guid="{B5BB30FC-DC11-453A-BC86-9734CB43BB67}" hiddenColumns="1" state="hidden" topLeftCell="C1">
      <selection activeCell="F10" sqref="F10"/>
      <pageMargins left="0.7" right="0.7" top="0.75" bottom="0.75" header="0.3" footer="0.3"/>
    </customSheetView>
    <customSheetView guid="{7A2FEC42-23AE-41F0-99FD-7080896BF682}" hiddenColumns="1" state="hidden" topLeftCell="C1">
      <selection activeCell="F10" sqref="F10"/>
      <pageMargins left="0.7" right="0.7" top="0.75" bottom="0.75" header="0.3" footer="0.3"/>
      <pageSetup paperSize="9" orientation="portrait" r:id="rId3"/>
    </customSheetView>
  </customSheetViews>
  <pageMargins left="0.7" right="0.7" top="0.75" bottom="0.75" header="0.3" footer="0.3"/>
  <pageSetup paperSize="9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4">
    <tabColor rgb="FF00B050"/>
  </sheetPr>
  <dimension ref="A1:AV14"/>
  <sheetViews>
    <sheetView workbookViewId="0">
      <selection activeCell="B3" sqref="B3"/>
    </sheetView>
  </sheetViews>
  <sheetFormatPr baseColWidth="10" defaultColWidth="0" defaultRowHeight="12.75" customHeight="1" zeroHeight="1" x14ac:dyDescent="0.25"/>
  <cols>
    <col min="1" max="1" width="11.44140625" customWidth="1"/>
    <col min="2" max="2" width="83.44140625" customWidth="1"/>
    <col min="3" max="3" width="1.6640625" hidden="1" customWidth="1"/>
    <col min="4" max="11" width="11.44140625" hidden="1" customWidth="1"/>
    <col min="12" max="12" width="6" style="51" hidden="1" customWidth="1"/>
    <col min="13" max="13" width="17.6640625" style="102" hidden="1" customWidth="1"/>
    <col min="14" max="14" width="8.44140625" style="51" hidden="1" customWidth="1"/>
    <col min="15" max="16" width="11.44140625" style="51" hidden="1" customWidth="1"/>
    <col min="17" max="16384" width="11.44140625" hidden="1"/>
  </cols>
  <sheetData>
    <row r="1" spans="1:48" ht="13.2" x14ac:dyDescent="0.25">
      <c r="A1" s="99"/>
      <c r="B1" s="100"/>
      <c r="G1" s="51"/>
      <c r="H1" s="51"/>
      <c r="I1" s="51"/>
      <c r="J1" s="51"/>
      <c r="K1" s="51"/>
      <c r="L1" s="101" t="s">
        <v>258</v>
      </c>
      <c r="M1" s="102" t="s">
        <v>259</v>
      </c>
      <c r="N1" s="101" t="s">
        <v>260</v>
      </c>
      <c r="O1" s="101"/>
      <c r="P1" s="10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</row>
    <row r="2" spans="1:48" ht="13.2" x14ac:dyDescent="0.25">
      <c r="A2" s="99"/>
      <c r="B2" s="100"/>
      <c r="G2" s="51"/>
      <c r="H2" s="51"/>
      <c r="I2" s="51"/>
      <c r="J2" s="51"/>
      <c r="K2" s="51"/>
      <c r="L2" s="51" t="s">
        <v>261</v>
      </c>
      <c r="M2" s="102">
        <v>44117.415486111109</v>
      </c>
      <c r="N2" s="51" t="s">
        <v>262</v>
      </c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</row>
    <row r="3" spans="1:48" ht="22.8" x14ac:dyDescent="0.4">
      <c r="A3" s="99"/>
      <c r="B3" s="103" t="s">
        <v>263</v>
      </c>
      <c r="G3" s="51"/>
      <c r="H3" s="51"/>
      <c r="I3" s="51"/>
      <c r="J3" s="51"/>
      <c r="K3" s="51"/>
      <c r="L3" s="51" t="s">
        <v>264</v>
      </c>
      <c r="M3" s="102">
        <v>44117.415590277778</v>
      </c>
      <c r="N3" s="51" t="s">
        <v>262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</row>
    <row r="4" spans="1:48" ht="13.2" x14ac:dyDescent="0.25">
      <c r="A4" s="99"/>
      <c r="B4" s="100"/>
      <c r="G4" s="51"/>
      <c r="H4" s="51"/>
      <c r="I4" s="51"/>
      <c r="J4" s="51"/>
      <c r="K4" s="51"/>
      <c r="L4" s="51" t="s">
        <v>261</v>
      </c>
      <c r="M4" s="102">
        <v>44117.416087962964</v>
      </c>
      <c r="N4" s="51" t="s">
        <v>262</v>
      </c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</row>
    <row r="5" spans="1:48" ht="46.2" x14ac:dyDescent="0.3">
      <c r="A5" s="99"/>
      <c r="B5" s="104" t="s">
        <v>265</v>
      </c>
      <c r="L5" s="51" t="s">
        <v>264</v>
      </c>
      <c r="M5" s="102">
        <v>44117.416331018518</v>
      </c>
      <c r="N5" s="51" t="s">
        <v>262</v>
      </c>
    </row>
    <row r="6" spans="1:48" ht="15" x14ac:dyDescent="0.25">
      <c r="A6" s="99"/>
      <c r="B6" s="105"/>
      <c r="L6" s="51" t="s">
        <v>261</v>
      </c>
      <c r="M6" s="102">
        <v>44117.417615740742</v>
      </c>
      <c r="N6" s="51" t="s">
        <v>262</v>
      </c>
    </row>
    <row r="7" spans="1:48" ht="46.2" x14ac:dyDescent="0.3">
      <c r="A7" s="99"/>
      <c r="B7" s="104" t="s">
        <v>266</v>
      </c>
      <c r="L7" s="51" t="s">
        <v>264</v>
      </c>
      <c r="M7" s="102">
        <v>44117.422488425924</v>
      </c>
      <c r="N7" s="51" t="s">
        <v>262</v>
      </c>
    </row>
    <row r="8" spans="1:48" ht="13.2" x14ac:dyDescent="0.25">
      <c r="A8" s="99"/>
      <c r="B8" s="99"/>
      <c r="L8" s="51" t="s">
        <v>261</v>
      </c>
      <c r="M8" s="102">
        <v>44117.422685185185</v>
      </c>
      <c r="N8" s="51" t="s">
        <v>262</v>
      </c>
    </row>
    <row r="9" spans="1:48" ht="46.2" x14ac:dyDescent="0.3">
      <c r="A9" s="99"/>
      <c r="B9" s="104" t="s">
        <v>267</v>
      </c>
      <c r="L9" s="51" t="s">
        <v>264</v>
      </c>
      <c r="M9" s="102">
        <v>44117.422881944447</v>
      </c>
      <c r="N9" s="51" t="s">
        <v>262</v>
      </c>
    </row>
    <row r="10" spans="1:48" ht="13.2" x14ac:dyDescent="0.25">
      <c r="A10" s="99"/>
      <c r="B10" s="99"/>
      <c r="L10" s="51" t="s">
        <v>261</v>
      </c>
      <c r="M10" s="102">
        <v>44117.424537037034</v>
      </c>
      <c r="N10" s="51" t="s">
        <v>262</v>
      </c>
    </row>
    <row r="11" spans="1:48" ht="46.2" x14ac:dyDescent="0.3">
      <c r="A11" s="99"/>
      <c r="B11" s="104" t="s">
        <v>268</v>
      </c>
      <c r="L11" s="51" t="s">
        <v>264</v>
      </c>
      <c r="M11" s="102">
        <v>44117.425196759257</v>
      </c>
      <c r="N11" s="51" t="s">
        <v>262</v>
      </c>
    </row>
    <row r="12" spans="1:48" ht="13.2" x14ac:dyDescent="0.25">
      <c r="A12" s="99"/>
      <c r="B12" s="99"/>
      <c r="L12" s="51" t="s">
        <v>261</v>
      </c>
      <c r="M12" s="102">
        <v>44117.427083333336</v>
      </c>
      <c r="N12" s="51" t="s">
        <v>262</v>
      </c>
    </row>
    <row r="13" spans="1:48" ht="15" hidden="1" x14ac:dyDescent="0.25">
      <c r="B13" s="106"/>
      <c r="L13" s="51" t="s">
        <v>261</v>
      </c>
      <c r="M13" s="102">
        <v>44236.669976851852</v>
      </c>
      <c r="N13" s="51" t="s">
        <v>262</v>
      </c>
    </row>
    <row r="14" spans="1:48" ht="15" hidden="1" x14ac:dyDescent="0.25">
      <c r="B14" s="106"/>
    </row>
  </sheetData>
  <sheetProtection algorithmName="SHA-512" hashValue="nu8YNWYUsOYFBx159uLCpusD4eZGHeUUOOvwX3ZooE8tLONQdb23pncMEHotVxclDWyEAtnlrKz7RPNUCqXWqQ==" saltValue="KD+bvjmlpVAKYfHGYRQn4g==" spinCount="100000" sheet="1" objects="1" scenarios="1" selectLockedCells="1" autoFilter="0" selectUnlockedCells="1"/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EF7D2E6A87B44189B823AB8BDB93A7" ma:contentTypeVersion="7" ma:contentTypeDescription="Create a new document." ma:contentTypeScope="" ma:versionID="532fbdb76cd615ea5c95ebd0eb62c41a">
  <xsd:schema xmlns:xsd="http://www.w3.org/2001/XMLSchema" xmlns:xs="http://www.w3.org/2001/XMLSchema" xmlns:p="http://schemas.microsoft.com/office/2006/metadata/properties" xmlns:ns3="e3149543-4b7e-4448-ab3b-86c1344d1fc4" targetNamespace="http://schemas.microsoft.com/office/2006/metadata/properties" ma:root="true" ma:fieldsID="774e8ede7bd6042fa6d93ed5c539f9b9" ns3:_="">
    <xsd:import namespace="e3149543-4b7e-4448-ab3b-86c1344d1fc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149543-4b7e-4448-ab3b-86c1344d1f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9A56733-129C-4E3F-8B75-8477380A1A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149543-4b7e-4448-ab3b-86c1344d1f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EABA75C-1F17-4E70-8647-D95E0A2938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207C29-32F5-41D3-A011-E68327637513}">
  <ds:schemaRefs>
    <ds:schemaRef ds:uri="http://schemas.microsoft.com/office/2006/documentManagement/types"/>
    <ds:schemaRef ds:uri="e3149543-4b7e-4448-ab3b-86c1344d1fc4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14</vt:i4>
      </vt:variant>
    </vt:vector>
  </HeadingPairs>
  <TitlesOfParts>
    <vt:vector size="15" baseType="lpstr">
      <vt:lpstr>Erfassungstabelle</vt:lpstr>
      <vt:lpstr>DP_Alternative</vt:lpstr>
      <vt:lpstr>DP_Art</vt:lpstr>
      <vt:lpstr>DP_JUP</vt:lpstr>
      <vt:lpstr>DP_Qual</vt:lpstr>
      <vt:lpstr>DP_Rollmaterial</vt:lpstr>
      <vt:lpstr>DP_ZugNr</vt:lpstr>
      <vt:lpstr>DP_Zuteilung</vt:lpstr>
      <vt:lpstr>DP_ZuteilungStatus</vt:lpstr>
      <vt:lpstr>Erfassungstabelle!Drucktitel</vt:lpstr>
      <vt:lpstr>heures</vt:lpstr>
      <vt:lpstr>jfpl</vt:lpstr>
      <vt:lpstr>kalendar</vt:lpstr>
      <vt:lpstr>Langue</vt:lpstr>
      <vt:lpstr>Tag</vt:lpstr>
    </vt:vector>
  </TitlesOfParts>
  <Company>SBB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u132525</dc:creator>
  <cp:lastModifiedBy>Patrik Zobrist</cp:lastModifiedBy>
  <cp:lastPrinted>2020-08-05T09:24:01Z</cp:lastPrinted>
  <dcterms:created xsi:type="dcterms:W3CDTF">2012-11-30T07:05:30Z</dcterms:created>
  <dcterms:modified xsi:type="dcterms:W3CDTF">2025-12-08T12:37:22Z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20130517 Abstellung 2014_EVU xxx.xlsm</vt:lpwstr>
  </property>
  <property fmtid="{D5CDD505-2E9C-101B-9397-08002B2CF9AE}" pid="3" name="ContentTypeId">
    <vt:lpwstr>0x01010053EF7D2E6A87B44189B823AB8BDB93A7</vt:lpwstr>
  </property>
  <property fmtid="{D5CDD505-2E9C-101B-9397-08002B2CF9AE}" pid="4" name="_dlc_DocIdItemGuid">
    <vt:lpwstr>7991f1e7-a092-479b-aa4f-b7e7714a6d77</vt:lpwstr>
  </property>
</Properties>
</file>